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C:\MyExcel\MiniTool\FileViDu\Truy xuat Du lieuG\"/>
    </mc:Choice>
  </mc:AlternateContent>
  <xr:revisionPtr revIDLastSave="0" documentId="13_ncr:1_{15DA5C0E-553F-430C-AD2F-7324EB4A51FB}" xr6:coauthVersionLast="47" xr6:coauthVersionMax="47" xr10:uidLastSave="{00000000-0000-0000-0000-000000000000}"/>
  <bookViews>
    <workbookView xWindow="-108" yWindow="-108" windowWidth="23256" windowHeight="12456" tabRatio="727" firstSheet="1" activeTab="1" xr2:uid="{00000000-000D-0000-FFFF-FFFF00000000}"/>
  </bookViews>
  <sheets>
    <sheet name="Tempvtv1" sheetId="22" state="veryHidden" r:id="rId1"/>
    <sheet name="Nhan Vien" sheetId="8" r:id="rId2"/>
    <sheet name="Hop Dong" sheetId="21" r:id="rId3"/>
    <sheet name="Thanh Ly" sheetId="23" r:id="rId4"/>
    <sheet name="In2025" sheetId="24" state="hidden" r:id="rId5"/>
  </sheets>
  <externalReferences>
    <externalReference r:id="rId6"/>
  </externalReferences>
  <definedNames>
    <definedName name="_xlnm._FilterDatabase" localSheetId="1" hidden="1">'Nhan Vien'!$A$6:$Y$15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23" l="1"/>
  <c r="O17" i="23"/>
  <c r="J17" i="23"/>
  <c r="D17" i="23"/>
  <c r="L14" i="23"/>
  <c r="F16" i="23" s="1"/>
  <c r="D14" i="23"/>
  <c r="N13" i="23"/>
  <c r="G13" i="23"/>
  <c r="A67" i="23" s="1"/>
  <c r="B3" i="21"/>
  <c r="P4" i="21"/>
  <c r="D22" i="21" s="1"/>
  <c r="O17" i="21"/>
  <c r="J17" i="21"/>
  <c r="D17" i="21"/>
  <c r="F16" i="21"/>
  <c r="L14" i="21"/>
  <c r="N13" i="21"/>
  <c r="D14" i="21"/>
  <c r="G13" i="21"/>
  <c r="K60" i="23"/>
  <c r="M22" i="23"/>
  <c r="D22" i="23"/>
  <c r="M22" i="21" l="1"/>
  <c r="K60" i="21"/>
  <c r="A67" i="21"/>
  <c r="X7" i="8" l="1"/>
  <c r="X8" i="8"/>
  <c r="X9" i="8"/>
  <c r="X10" i="8"/>
  <c r="X11" i="8"/>
  <c r="X12" i="8"/>
  <c r="X13" i="8"/>
  <c r="X14" i="8"/>
  <c r="X15" i="8"/>
  <c r="X6" i="8"/>
  <c r="H2" i="8"/>
  <c r="H6" i="8" s="1"/>
  <c r="I6" i="8" l="1"/>
  <c r="H15" i="8"/>
  <c r="I15" i="8" s="1"/>
  <c r="H13" i="8"/>
  <c r="I13" i="8" s="1"/>
  <c r="H12" i="8"/>
  <c r="I12" i="8" s="1"/>
  <c r="H14" i="8"/>
  <c r="I14" i="8" s="1"/>
  <c r="H8" i="8"/>
  <c r="I8" i="8" s="1"/>
  <c r="H9" i="8"/>
  <c r="H7" i="8"/>
  <c r="I7" i="8" s="1"/>
  <c r="H10" i="8"/>
  <c r="I10" i="8" s="1"/>
  <c r="H11" i="8"/>
  <c r="I11" i="8" s="1"/>
  <c r="I9"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KHTC_MAC</author>
  </authors>
  <commentList>
    <comment ref="P4" authorId="0" shapeId="0" xr:uid="{00000000-0006-0000-0200-000001000000}">
      <text>
        <r>
          <rPr>
            <b/>
            <sz val="9"/>
            <color indexed="81"/>
            <rFont val="Tahoma"/>
            <family val="2"/>
          </rPr>
          <t>KHTC_MAC:</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KHTC_MAC</author>
  </authors>
  <commentList>
    <comment ref="P4" authorId="0" shapeId="0" xr:uid="{FD8095D1-AD04-4FA0-9740-B5D954ADF14F}">
      <text>
        <r>
          <rPr>
            <b/>
            <sz val="9"/>
            <color indexed="81"/>
            <rFont val="Tahoma"/>
            <family val="2"/>
          </rPr>
          <t>KHTC_MAC:</t>
        </r>
        <r>
          <rPr>
            <sz val="9"/>
            <color indexed="81"/>
            <rFont val="Tahoma"/>
            <family val="2"/>
          </rPr>
          <t xml:space="preserve">
</t>
        </r>
      </text>
    </comment>
  </commentList>
</comments>
</file>

<file path=xl/sharedStrings.xml><?xml version="1.0" encoding="utf-8"?>
<sst xmlns="http://schemas.openxmlformats.org/spreadsheetml/2006/main" count="366" uniqueCount="203">
  <si>
    <t>Họ Tên</t>
  </si>
  <si>
    <t>15/10/1988</t>
  </si>
  <si>
    <t>Ngày tháng 
năm sinh</t>
  </si>
  <si>
    <t>Thời gian làm việc    (tháng)</t>
  </si>
  <si>
    <t>Bộ phận</t>
  </si>
  <si>
    <t>Tổ</t>
  </si>
  <si>
    <t>Nữ</t>
  </si>
  <si>
    <t>Nam</t>
  </si>
  <si>
    <t>Thời gian
 làm việc    (ngày)</t>
  </si>
  <si>
    <t>Số CMT</t>
  </si>
  <si>
    <t xml:space="preserve">Nơi cấp </t>
  </si>
  <si>
    <t>24/10/2008</t>
  </si>
  <si>
    <t>Ngọc Thanh</t>
  </si>
  <si>
    <t>Đồng Xuân</t>
  </si>
  <si>
    <t>Cao Minh</t>
  </si>
  <si>
    <t>Ngày cấp</t>
  </si>
  <si>
    <t>CA. Vĩnh Phúc</t>
  </si>
  <si>
    <t>012713235</t>
  </si>
  <si>
    <t>Trình độ 
văn hóa</t>
  </si>
  <si>
    <t>CA. Hà Nội</t>
  </si>
  <si>
    <t>Vĩnh Phúc</t>
  </si>
  <si>
    <t>Thái Bình</t>
  </si>
  <si>
    <t>CA. Bắc Giang</t>
  </si>
  <si>
    <t>31/03/2009</t>
  </si>
  <si>
    <t>CA. Thái Bình</t>
  </si>
  <si>
    <t>151283432</t>
  </si>
  <si>
    <t>16/10/1996</t>
  </si>
  <si>
    <t>22/10/1982</t>
  </si>
  <si>
    <t>25/09/1986</t>
  </si>
  <si>
    <t>135208837</t>
  </si>
  <si>
    <t>135358415</t>
  </si>
  <si>
    <t>152030534</t>
  </si>
  <si>
    <t>M</t>
  </si>
  <si>
    <t>C</t>
  </si>
  <si>
    <t>Dân 
tộc</t>
  </si>
  <si>
    <t>Phúc Yên</t>
  </si>
  <si>
    <t>D</t>
  </si>
  <si>
    <t>Mã số thuế</t>
  </si>
  <si>
    <t>Ngày vào</t>
  </si>
  <si>
    <t>Số thẻ</t>
  </si>
  <si>
    <t>Giới tính</t>
  </si>
  <si>
    <t>Kinh</t>
  </si>
  <si>
    <t>Định Trung</t>
  </si>
  <si>
    <t>Vĩnh Yên</t>
  </si>
  <si>
    <t>Đồng Giãng</t>
  </si>
  <si>
    <t>24/03/2004</t>
  </si>
  <si>
    <t>9/12</t>
  </si>
  <si>
    <t>5/12</t>
  </si>
  <si>
    <t>Đông Lĩnh</t>
  </si>
  <si>
    <t>Đông Hưng</t>
  </si>
  <si>
    <t>18/04/1981</t>
  </si>
  <si>
    <t>Hiền Lễ</t>
  </si>
  <si>
    <t>Cao Quang</t>
  </si>
  <si>
    <t>Tiến Thắng</t>
  </si>
  <si>
    <t>Tiến Thịnh</t>
  </si>
  <si>
    <t>Mê Linh</t>
  </si>
  <si>
    <t>22/08/2003</t>
  </si>
  <si>
    <t>12/12</t>
  </si>
  <si>
    <t>Tổ 7</t>
  </si>
  <si>
    <t>8107465563</t>
  </si>
  <si>
    <t>8107465683</t>
  </si>
  <si>
    <t>8107465387</t>
  </si>
  <si>
    <t>8107465429</t>
  </si>
  <si>
    <t>135471435</t>
  </si>
  <si>
    <t>8107465517</t>
  </si>
  <si>
    <t>22/08/2011</t>
  </si>
  <si>
    <t>TT</t>
  </si>
  <si>
    <t>Thôn/Xóm</t>
  </si>
  <si>
    <t>Xã/Phường</t>
  </si>
  <si>
    <t>Huyện/Quận</t>
  </si>
  <si>
    <t>Tỉnh/Thành phố</t>
  </si>
  <si>
    <t>168074500</t>
  </si>
  <si>
    <t>19/01/2000</t>
  </si>
  <si>
    <t>135004808</t>
  </si>
  <si>
    <t>121870494</t>
  </si>
  <si>
    <t>NV</t>
  </si>
  <si>
    <t>CỘNG HÒA XÃ HỘI CHỦ NGHĨA VIỆT NAM</t>
  </si>
  <si>
    <t>Độc lập - Tự do - Hạnh phúc</t>
  </si>
  <si>
    <t>(Ký, ghi rõ họ tên)</t>
  </si>
  <si>
    <t>Địa chỉ cư trú</t>
  </si>
  <si>
    <t>Số:</t>
  </si>
  <si>
    <r>
      <t xml:space="preserve">Chức vụ: </t>
    </r>
    <r>
      <rPr>
        <b/>
        <sz val="13"/>
        <color theme="1"/>
        <rFont val="Times New Roman"/>
        <family val="1"/>
      </rPr>
      <t>Giám đốc</t>
    </r>
  </si>
  <si>
    <t>Và một bên là Ông, Bà:</t>
  </si>
  <si>
    <t>Quốc tịch: Việt Nam</t>
  </si>
  <si>
    <t>Sinh ngày:</t>
  </si>
  <si>
    <t>Tại:</t>
  </si>
  <si>
    <r>
      <t xml:space="preserve">Nghề nghiệp (2): </t>
    </r>
    <r>
      <rPr>
        <b/>
        <sz val="13"/>
        <color theme="1" tint="4.9989318521683403E-2"/>
        <rFont val="Times New Roman"/>
        <family val="1"/>
      </rPr>
      <t>Lao động phổ thông</t>
    </r>
  </si>
  <si>
    <t>Địa chỉ thường trú:</t>
  </si>
  <si>
    <t>Số CMTND:</t>
  </si>
  <si>
    <t>Cấp ngày:</t>
  </si>
  <si>
    <t>Số sổ lao động (nếu có):                    Cấp ngày:         /          /            tại</t>
  </si>
  <si>
    <t>Thỏa thuận ký kết hợp đồng lao động và cam kết làm đúng những điều khoản sau đây:</t>
  </si>
  <si>
    <t>Điều 1. Thời hạn và công việc hợp đồng:</t>
  </si>
  <si>
    <t>- Từ ngày:</t>
  </si>
  <si>
    <t>đến ngày:</t>
  </si>
  <si>
    <t>- Chức danh chuyên môn:</t>
  </si>
  <si>
    <t>- Chức vụ (nếu có):</t>
  </si>
  <si>
    <t>- Công việc phải làm (5): Theo sự điều động của người quản lý</t>
  </si>
  <si>
    <t>Điều 2. Chế độ làm việc:</t>
  </si>
  <si>
    <t>- Thời giờ làm việc (6): 08 giờ/ngày</t>
  </si>
  <si>
    <t xml:space="preserve">- Được cấp phát những dụng cụ làm việc gồm: Người lao động được cấp phát tất cả các vật dụng </t>
  </si>
  <si>
    <t>cần thiết để thực hiện công việc hàng ngày</t>
  </si>
  <si>
    <t>Điều 3. Nghĩa vụ và quyền lợi của người lao động:</t>
  </si>
  <si>
    <t>- Phương tiện đi lại làm việc (7): Tự túc.</t>
  </si>
  <si>
    <t>- Hình thức trả lương: Bằng tiền mặt</t>
  </si>
  <si>
    <t>- Phụ cấp gồm (9): Theo nội quy, quy định của Công ty</t>
  </si>
  <si>
    <t>- Được trả lương vào ngày 10 hàng tháng</t>
  </si>
  <si>
    <t>- Tiền thưởng: Theo quy định của Công ty</t>
  </si>
  <si>
    <t>- Chế độ nâng lương: Theo quy định của Công ty</t>
  </si>
  <si>
    <r>
      <t>- Chế độ nghỉ ngơi : T</t>
    </r>
    <r>
      <rPr>
        <sz val="13"/>
        <color theme="1"/>
        <rFont val="Times New Roman"/>
        <family val="1"/>
      </rPr>
      <t>heo quy định của luật lao động và quy chế của công ty</t>
    </r>
    <r>
      <rPr>
        <sz val="13"/>
        <color rgb="FF000000"/>
        <rFont val="Times New Roman"/>
        <family val="1"/>
      </rPr>
      <t>.</t>
    </r>
  </si>
  <si>
    <r>
      <t>- Chế độ đào tạo (11): </t>
    </r>
    <r>
      <rPr>
        <sz val="13"/>
        <color theme="1"/>
        <rFont val="Times New Roman"/>
        <family val="1"/>
      </rPr>
      <t>Theo quy định của công ty</t>
    </r>
    <r>
      <rPr>
        <sz val="13"/>
        <color rgb="FF000000"/>
        <rFont val="Times New Roman"/>
        <family val="1"/>
      </rPr>
      <t xml:space="preserve"> </t>
    </r>
  </si>
  <si>
    <t>- Những thoả thuận khác (12): </t>
  </si>
  <si>
    <r>
      <t>2. Nghĩa vụ:</t>
    </r>
    <r>
      <rPr>
        <sz val="13"/>
        <color rgb="FF000000"/>
        <rFont val="Times New Roman"/>
        <family val="1"/>
      </rPr>
      <t> </t>
    </r>
  </si>
  <si>
    <t>- Hoàn thành những công việc đã cam kết trong hợp đồng lao động. </t>
  </si>
  <si>
    <t>- Chấp hành lệnh điều hành sản xuất - kinh doanh, nội quy kỷ luật lao động, an toàn lao động.</t>
  </si>
  <si>
    <r>
      <t>- Bồi thường vi phạm và vật chất (13): </t>
    </r>
    <r>
      <rPr>
        <sz val="13"/>
        <color theme="1"/>
        <rFont val="Times New Roman"/>
        <family val="1"/>
      </rPr>
      <t>Theo quy định của công ty</t>
    </r>
  </si>
  <si>
    <r>
      <t>Điều 4. Nghĩa vụ và quyền hạn của người sử dụng lao động</t>
    </r>
    <r>
      <rPr>
        <sz val="13"/>
        <color rgb="FF000000"/>
        <rFont val="Times New Roman"/>
        <family val="1"/>
      </rPr>
      <t> </t>
    </r>
  </si>
  <si>
    <r>
      <t>Điều 5. Điều khoản thi hành</t>
    </r>
    <r>
      <rPr>
        <sz val="13"/>
        <color rgb="FF000000"/>
        <rFont val="Times New Roman"/>
        <family val="1"/>
      </rPr>
      <t> </t>
    </r>
  </si>
  <si>
    <r>
      <t>1. Nghĩa vụ:</t>
    </r>
    <r>
      <rPr>
        <sz val="13"/>
        <color rgb="FF000000"/>
        <rFont val="Times New Roman"/>
        <family val="1"/>
      </rPr>
      <t> </t>
    </r>
  </si>
  <si>
    <t>- Bảo đảm việc làm và thực hiện đầy đủ những điều đã cam kết trong hợp đồng lao động. </t>
  </si>
  <si>
    <t>- Thanh toán đầy đủ, đúng thời hạn các chế độ và quyền lợi cho người lao động theo hợp đồng lao động, thoả ước lao động tập thể (nếu có). </t>
  </si>
  <si>
    <r>
      <t>2. Quyền hạn:</t>
    </r>
    <r>
      <rPr>
        <sz val="13"/>
        <color rgb="FF000000"/>
        <rFont val="Times New Roman"/>
        <family val="1"/>
      </rPr>
      <t> </t>
    </r>
  </si>
  <si>
    <t>- Điều hành người lao động hoàn thành công việc theo hợp đồng (bố trí, điều chuyển, tạm ngừng việc...). </t>
  </si>
  <si>
    <t>- Những vấn đề về lao động không ghi trong hợp đồng lao động này thì áp dụng quy định của thoả ước tập thể, trường hợp chưa có thoả ước tập thể thì áp dụng quy định của pháp luật lao động. </t>
  </si>
  <si>
    <t>- Hợp đồng lao động được làm thành 02 bản có giá trị ngang nhau, mỗi bên giữ một bản và có hiệu lực từ ngày ký. Khi hai bên ký kết phụ lục hợp đồng lao động thì nội dung của phụ lục hợp đồng lao động cũng có giá trị như các nội dung của bản hợp đồng lao động này. </t>
  </si>
  <si>
    <t>NGƯỜI SỬ DỤNG LAO ĐỘNG</t>
  </si>
  <si>
    <t>NGƯỜI LAO ĐỘNG</t>
  </si>
  <si>
    <t>- Tạm hoãn, chấm dứt hợp đồng lao động, kỷ luật người lao động theo quy định của pháp luật, thoả ước lao động tập thể (nếu có) và nội quy lao động của doanh nghiệp</t>
  </si>
  <si>
    <t>Giới tính:</t>
  </si>
  <si>
    <t>đồng/tháng</t>
  </si>
  <si>
    <t>HỢP ĐỒNG LAO ĐỘNG</t>
  </si>
  <si>
    <t>(Lương trước thuế, bảo hiểm xã hội, bảo hiểm y tế, bảo hiểm thất nghiệp)</t>
  </si>
  <si>
    <t>- Bảo hiểm xã hội và bảo hiểm y tế (10): Theo quy định của pháp luật hiện hành</t>
  </si>
  <si>
    <t>- Mức lương chính tại thời điểm ký hợp đồng (8):</t>
  </si>
  <si>
    <t>- Hệ số lương:</t>
  </si>
  <si>
    <t>Bậc:</t>
  </si>
  <si>
    <t>Hệ số:</t>
  </si>
  <si>
    <t>Chức vụ</t>
  </si>
  <si>
    <t>135350965</t>
  </si>
  <si>
    <t>8333491091</t>
  </si>
  <si>
    <t>8333491084</t>
  </si>
  <si>
    <t>8030775432</t>
  </si>
  <si>
    <t>8012989311</t>
  </si>
  <si>
    <t>8333491101</t>
  </si>
  <si>
    <t>31/12/2013</t>
  </si>
  <si>
    <t>31/08/2009</t>
  </si>
  <si>
    <t>05/08/2009</t>
  </si>
  <si>
    <t>DANH SÁCH NHÂN SỰ</t>
  </si>
  <si>
    <t>Thôn Dẫu</t>
  </si>
  <si>
    <t>Sơn Dương</t>
  </si>
  <si>
    <t>Sơn Nam</t>
  </si>
  <si>
    <t>CA. Hà Nam</t>
  </si>
  <si>
    <t>Ngày cấp
 MST</t>
  </si>
  <si>
    <t>Chứng minh thư nhân dân</t>
  </si>
  <si>
    <t>Điện thoại liên hệ</t>
  </si>
  <si>
    <t>Hà Nội, ngày</t>
  </si>
  <si>
    <r>
      <t xml:space="preserve">Chúng tôi, một bên là Ông: </t>
    </r>
    <r>
      <rPr>
        <b/>
        <sz val="13"/>
        <color theme="1"/>
        <rFont val="Times New Roman"/>
        <family val="1"/>
      </rPr>
      <t xml:space="preserve">Nguyễn  Văn Hoàng </t>
    </r>
    <r>
      <rPr>
        <sz val="13"/>
        <color theme="1"/>
        <rFont val="Times New Roman"/>
        <family val="1"/>
      </rPr>
      <t xml:space="preserve">         Quốc tịch: Việt Nam</t>
    </r>
  </si>
  <si>
    <t>Nguyễn Văn Hoàng</t>
  </si>
  <si>
    <t>(Ký,  đóng dấu)</t>
  </si>
  <si>
    <r>
      <t xml:space="preserve">- Loại hợp đồng lao động (3): </t>
    </r>
    <r>
      <rPr>
        <b/>
        <sz val="13"/>
        <color theme="1" tint="4.9989318521683403E-2"/>
        <rFont val="Times New Roman"/>
        <family val="1"/>
      </rPr>
      <t>12 tháng</t>
    </r>
  </si>
  <si>
    <t>Nguyễn Văn Học</t>
  </si>
  <si>
    <t>Lý Thị Đào</t>
  </si>
  <si>
    <t>Cù Thị Bình</t>
  </si>
  <si>
    <t>Nguyễn Thị Thiết</t>
  </si>
  <si>
    <t>Nguyễn Thị Minh</t>
  </si>
  <si>
    <t>Nguyễn Thị Hằng</t>
  </si>
  <si>
    <t>Trần Văn Khánh</t>
  </si>
  <si>
    <t>Nguyễn Thị Cúc</t>
  </si>
  <si>
    <t>Ngô Thị Phúc</t>
  </si>
  <si>
    <t>Trần Thị Loan</t>
  </si>
  <si>
    <r>
      <t xml:space="preserve">Đại diện cho (1): </t>
    </r>
    <r>
      <rPr>
        <b/>
        <sz val="13"/>
        <color theme="1"/>
        <rFont val="Times New Roman"/>
        <family val="1"/>
      </rPr>
      <t>CÔNG TY ABC</t>
    </r>
  </si>
  <si>
    <r>
      <t xml:space="preserve">Địa chỉ: </t>
    </r>
    <r>
      <rPr>
        <b/>
        <sz val="13"/>
        <color theme="1"/>
        <rFont val="Times New Roman"/>
        <family val="1"/>
      </rPr>
      <t>44 Huỳnh Văn Bánh, Quận 3, Tp. HCM</t>
    </r>
  </si>
  <si>
    <r>
      <t xml:space="preserve"> Hợp đồng này làm tại </t>
    </r>
    <r>
      <rPr>
        <b/>
        <sz val="13"/>
        <color rgb="FF000000"/>
        <rFont val="Times New Roman"/>
        <family val="1"/>
      </rPr>
      <t>CÔNG TY ABC</t>
    </r>
    <r>
      <rPr>
        <sz val="13"/>
        <color rgb="FF000000"/>
        <rFont val="Times New Roman"/>
        <family val="1"/>
      </rPr>
      <t xml:space="preserve"> ngày </t>
    </r>
    <r>
      <rPr>
        <b/>
        <sz val="13"/>
        <color rgb="FF000000"/>
        <rFont val="Times New Roman"/>
        <family val="1"/>
      </rPr>
      <t xml:space="preserve"> </t>
    </r>
  </si>
  <si>
    <t>44 Huỳnh Văn Bánh, Quận 3, Tp. HCM</t>
  </si>
  <si>
    <r>
      <t xml:space="preserve">- Địa điểm làm việc (4): </t>
    </r>
    <r>
      <rPr>
        <b/>
        <sz val="13"/>
        <color theme="1" tint="4.9989318521683403E-2"/>
        <rFont val="Times New Roman"/>
        <family val="1"/>
      </rPr>
      <t>CÔNG TY ABC</t>
    </r>
  </si>
  <si>
    <t>A00001</t>
  </si>
  <si>
    <t>A00002</t>
  </si>
  <si>
    <t>A00003</t>
  </si>
  <si>
    <t>A00004</t>
  </si>
  <si>
    <t>A00005</t>
  </si>
  <si>
    <t>A00006</t>
  </si>
  <si>
    <t>A00007</t>
  </si>
  <si>
    <t>A00008</t>
  </si>
  <si>
    <t>A00009</t>
  </si>
  <si>
    <t>A00010</t>
  </si>
  <si>
    <t>Nhan Vien</t>
  </si>
  <si>
    <t>X1</t>
  </si>
  <si>
    <t>HD 1 NAM</t>
  </si>
  <si>
    <t/>
  </si>
  <si>
    <t>1</t>
  </si>
  <si>
    <t>B5</t>
  </si>
  <si>
    <t>akmjkmjkjkjk'Nhan Vien'!$B$5</t>
  </si>
  <si>
    <t>akmjkmjkjkjk'HD 1 NAM'!$X$1</t>
  </si>
  <si>
    <t>THANH LÝ HỢP ĐỒNG LAO ĐỘNG</t>
  </si>
  <si>
    <t>Ảnh</t>
  </si>
  <si>
    <t>MS01.jpg</t>
  </si>
  <si>
    <t>MS05.jpg</t>
  </si>
  <si>
    <t>MS02.jpg</t>
  </si>
  <si>
    <t>MS03.jpg</t>
  </si>
  <si>
    <t>MS04.jpg</t>
  </si>
  <si>
    <t>MS07.jpg</t>
  </si>
  <si>
    <t>MS08.jpg</t>
  </si>
  <si>
    <t>Ngọc Thanh-Phúc Yên-Vĩnh Phúc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</si>
</sst>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_);_(* \(#,##0\);_(* &quot;-&quot;_);_(@_)"/>
    <numFmt numFmtId="165" formatCode="_(* #,##0.00_);_(* \(#,##0.00\);_(* &quot;-&quot;??_);_(@_)"/>
    <numFmt numFmtId="166" formatCode="&quot;Ngày&quot;\ dd\.mm\.yyyy"/>
    <numFmt numFmtId="167" formatCode="_(* #,##0_);_(* \(#,##0\);_(* &quot;-&quot;??_);_(@_)"/>
    <numFmt numFmtId="168" formatCode="_(* #,##0.0_);_(* \(#,##0.0\);_(* &quot;-&quot;??_);_(@_)"/>
    <numFmt numFmtId="169" formatCode="mm/dd/yyyy"/>
    <numFmt numFmtId="170" formatCode="mm\ &quot;tháng&quot;\ dd\ &quot;năm&quot;\ yyyy"/>
    <numFmt numFmtId="171" formatCode="dd\ &quot;tháng&quot;\ mm\ &quot;năm&quot;\ yyyy"/>
    <numFmt numFmtId="172" formatCode="ddmmyy"/>
  </numFmts>
  <fonts count="27">
    <font>
      <sz val="11"/>
      <color theme="1"/>
      <name val="Calibri"/>
      <family val="2"/>
      <scheme val="minor"/>
    </font>
    <font>
      <sz val="11"/>
      <color theme="1"/>
      <name val="Calibri"/>
      <family val="2"/>
      <scheme val="minor"/>
    </font>
    <font>
      <sz val="10"/>
      <color theme="1"/>
      <name val="Encysoft Times"/>
      <family val="2"/>
    </font>
    <font>
      <sz val="11"/>
      <color theme="1"/>
      <name val="Calibri"/>
      <family val="2"/>
      <charset val="129"/>
      <scheme val="minor"/>
    </font>
    <font>
      <sz val="12"/>
      <color theme="1"/>
      <name val="Times New Roman"/>
      <family val="1"/>
    </font>
    <font>
      <b/>
      <sz val="12"/>
      <color theme="1"/>
      <name val="Times New Roman"/>
      <family val="1"/>
    </font>
    <font>
      <sz val="13"/>
      <color theme="1"/>
      <name val="Times New Roman"/>
      <family val="1"/>
    </font>
    <font>
      <i/>
      <sz val="13"/>
      <color theme="1"/>
      <name val="Times New Roman"/>
      <family val="1"/>
    </font>
    <font>
      <b/>
      <sz val="13"/>
      <color theme="1"/>
      <name val="Times New Roman"/>
      <family val="1"/>
    </font>
    <font>
      <sz val="13"/>
      <color theme="1" tint="4.9989318521683403E-2"/>
      <name val="Times New Roman"/>
      <family val="1"/>
    </font>
    <font>
      <b/>
      <sz val="13"/>
      <color theme="1" tint="4.9989318521683403E-2"/>
      <name val="Times New Roman"/>
      <family val="1"/>
    </font>
    <font>
      <i/>
      <sz val="13"/>
      <color theme="1" tint="4.9989318521683403E-2"/>
      <name val="Times New Roman"/>
      <family val="1"/>
    </font>
    <font>
      <b/>
      <sz val="18"/>
      <color theme="1" tint="4.9989318521683403E-2"/>
      <name val="Times New Roman"/>
      <family val="1"/>
    </font>
    <font>
      <b/>
      <sz val="13"/>
      <color rgb="FFFF0000"/>
      <name val="Times New Roman"/>
      <family val="1"/>
    </font>
    <font>
      <sz val="13"/>
      <color rgb="FFFF0000"/>
      <name val="Times New Roman"/>
      <family val="1"/>
    </font>
    <font>
      <sz val="13"/>
      <color rgb="FF000000"/>
      <name val="Times New Roman"/>
      <family val="1"/>
    </font>
    <font>
      <b/>
      <sz val="13"/>
      <color rgb="FF000000"/>
      <name val="Times New Roman"/>
      <family val="1"/>
    </font>
    <font>
      <i/>
      <sz val="13"/>
      <color rgb="FFFF0000"/>
      <name val="Times New Roman"/>
      <family val="1"/>
    </font>
    <font>
      <sz val="12.5"/>
      <color rgb="FF000000"/>
      <name val="Times New Roman"/>
      <family val="1"/>
    </font>
    <font>
      <b/>
      <sz val="18"/>
      <color theme="1"/>
      <name val="Times New Roman"/>
      <family val="1"/>
    </font>
    <font>
      <b/>
      <sz val="14"/>
      <color theme="1"/>
      <name val="Times New Roman"/>
      <family val="1"/>
    </font>
    <font>
      <sz val="14"/>
      <color theme="1"/>
      <name val="Times New Roman"/>
      <family val="1"/>
    </font>
    <font>
      <sz val="12"/>
      <color theme="0"/>
      <name val="Times New Roman"/>
      <family val="1"/>
    </font>
    <font>
      <b/>
      <sz val="30"/>
      <color theme="1"/>
      <name val="Times New Roman"/>
      <family val="1"/>
    </font>
    <font>
      <b/>
      <sz val="13"/>
      <color rgb="FF00B0F0"/>
      <name val="Times New Roman"/>
      <family val="1"/>
    </font>
    <font>
      <sz val="9"/>
      <color indexed="81"/>
      <name val="Tahoma"/>
      <family val="2"/>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4"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6">
    <xf numFmtId="0" fontId="0" fillId="0" borderId="0"/>
    <xf numFmtId="165" fontId="1" fillId="0" borderId="0" applyFont="0" applyFill="0" applyBorder="0" applyAlignment="0" applyProtection="0"/>
    <xf numFmtId="165" fontId="1" fillId="0" borderId="0" applyFont="0" applyFill="0" applyBorder="0" applyAlignment="0" applyProtection="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xf numFmtId="0" fontId="3" fillId="0" borderId="0">
      <alignment vertical="center"/>
    </xf>
    <xf numFmtId="0" fontId="3" fillId="0" borderId="0">
      <alignment vertical="center"/>
    </xf>
  </cellStyleXfs>
  <cellXfs count="129">
    <xf numFmtId="0" fontId="0" fillId="0" borderId="0" xfId="0"/>
    <xf numFmtId="0" fontId="6" fillId="2" borderId="0" xfId="0" applyFont="1" applyFill="1" applyAlignment="1">
      <alignment vertical="center"/>
    </xf>
    <xf numFmtId="0" fontId="9" fillId="2" borderId="0" xfId="0" applyFont="1" applyFill="1" applyAlignment="1">
      <alignment vertical="center"/>
    </xf>
    <xf numFmtId="0" fontId="10" fillId="2" borderId="0" xfId="0" applyFont="1" applyFill="1" applyAlignment="1">
      <alignment vertical="center"/>
    </xf>
    <xf numFmtId="0" fontId="14" fillId="2" borderId="0" xfId="0" applyFont="1" applyFill="1" applyAlignment="1">
      <alignment vertical="center"/>
    </xf>
    <xf numFmtId="0" fontId="13" fillId="2" borderId="0" xfId="0" applyFont="1" applyFill="1" applyAlignment="1">
      <alignment vertical="center"/>
    </xf>
    <xf numFmtId="0" fontId="9" fillId="2" borderId="0" xfId="0" quotePrefix="1" applyFont="1" applyFill="1" applyAlignment="1">
      <alignment vertical="center"/>
    </xf>
    <xf numFmtId="165" fontId="9" fillId="2" borderId="0" xfId="1" applyFont="1" applyFill="1" applyAlignment="1">
      <alignment horizontal="left" vertical="center"/>
    </xf>
    <xf numFmtId="165" fontId="10" fillId="2" borderId="0" xfId="1" applyFont="1" applyFill="1" applyAlignment="1">
      <alignment vertical="center"/>
    </xf>
    <xf numFmtId="0" fontId="11" fillId="2" borderId="0" xfId="0" applyFont="1" applyFill="1" applyAlignment="1">
      <alignment vertical="center"/>
    </xf>
    <xf numFmtId="0" fontId="15" fillId="2" borderId="0" xfId="0" quotePrefix="1" applyFont="1" applyFill="1" applyAlignment="1">
      <alignment vertical="center"/>
    </xf>
    <xf numFmtId="0" fontId="16" fillId="2" borderId="0" xfId="0" applyFont="1" applyFill="1" applyAlignment="1">
      <alignment vertical="center"/>
    </xf>
    <xf numFmtId="0" fontId="18" fillId="2" borderId="0" xfId="0" quotePrefix="1" applyFont="1" applyFill="1" applyAlignment="1">
      <alignment vertical="center"/>
    </xf>
    <xf numFmtId="0" fontId="15" fillId="2" borderId="0" xfId="0" applyFont="1" applyFill="1" applyAlignment="1">
      <alignment vertical="center"/>
    </xf>
    <xf numFmtId="0" fontId="4" fillId="0" borderId="0" xfId="0" applyFont="1" applyAlignment="1">
      <alignment vertical="center"/>
    </xf>
    <xf numFmtId="0" fontId="19" fillId="0" borderId="0" xfId="0" applyFont="1" applyAlignment="1">
      <alignment vertical="center"/>
    </xf>
    <xf numFmtId="169" fontId="19" fillId="0" borderId="0" xfId="0" applyNumberFormat="1" applyFont="1" applyAlignment="1">
      <alignment vertical="center"/>
    </xf>
    <xf numFmtId="49" fontId="19" fillId="0" borderId="0" xfId="0" applyNumberFormat="1" applyFont="1" applyAlignment="1">
      <alignment vertical="center"/>
    </xf>
    <xf numFmtId="0" fontId="19" fillId="0" borderId="0" xfId="0" applyFont="1" applyAlignment="1">
      <alignment horizontal="center" vertical="center"/>
    </xf>
    <xf numFmtId="0" fontId="20" fillId="0" borderId="0" xfId="0" applyFont="1" applyAlignment="1">
      <alignment horizontal="center" vertical="center"/>
    </xf>
    <xf numFmtId="49" fontId="4" fillId="0" borderId="0" xfId="0" applyNumberFormat="1" applyFont="1" applyAlignment="1">
      <alignment horizontal="center" vertical="center"/>
    </xf>
    <xf numFmtId="49" fontId="5" fillId="0" borderId="0" xfId="0" applyNumberFormat="1" applyFont="1" applyAlignment="1">
      <alignment horizontal="center" vertical="center"/>
    </xf>
    <xf numFmtId="14" fontId="21" fillId="0" borderId="0" xfId="0" applyNumberFormat="1" applyFont="1" applyAlignment="1">
      <alignment horizontal="left" vertical="center"/>
    </xf>
    <xf numFmtId="1" fontId="4" fillId="0" borderId="0" xfId="0" applyNumberFormat="1" applyFont="1" applyAlignment="1">
      <alignment vertical="center"/>
    </xf>
    <xf numFmtId="165" fontId="4" fillId="0" borderId="0" xfId="1" applyFont="1" applyFill="1" applyAlignment="1">
      <alignment vertical="center"/>
    </xf>
    <xf numFmtId="1" fontId="4" fillId="0" borderId="0" xfId="0" applyNumberFormat="1" applyFont="1" applyAlignment="1">
      <alignment horizontal="center" vertical="center"/>
    </xf>
    <xf numFmtId="169" fontId="4" fillId="0" borderId="0" xfId="0" applyNumberFormat="1" applyFont="1" applyAlignment="1">
      <alignment horizontal="left" vertical="center"/>
    </xf>
    <xf numFmtId="49" fontId="4" fillId="0" borderId="0" xfId="0" applyNumberFormat="1" applyFont="1" applyAlignment="1">
      <alignment horizontal="left" vertical="center"/>
    </xf>
    <xf numFmtId="14" fontId="21" fillId="0" borderId="4" xfId="0" applyNumberFormat="1" applyFont="1" applyBorder="1" applyAlignment="1">
      <alignment horizontal="center" vertical="center" wrapText="1"/>
    </xf>
    <xf numFmtId="0" fontId="4" fillId="0" borderId="0" xfId="0" applyFont="1" applyAlignment="1">
      <alignment horizontal="center" vertical="center"/>
    </xf>
    <xf numFmtId="14" fontId="4" fillId="0" borderId="0" xfId="0" applyNumberFormat="1" applyFont="1" applyAlignment="1">
      <alignment vertical="center"/>
    </xf>
    <xf numFmtId="14" fontId="4" fillId="0" borderId="0" xfId="0" applyNumberFormat="1" applyFont="1" applyAlignment="1">
      <alignment horizontal="center" vertical="center"/>
    </xf>
    <xf numFmtId="1" fontId="22" fillId="0" borderId="0" xfId="0" applyNumberFormat="1" applyFont="1" applyAlignment="1">
      <alignment vertical="center"/>
    </xf>
    <xf numFmtId="49" fontId="19" fillId="0" borderId="0" xfId="0" applyNumberFormat="1" applyFont="1" applyAlignment="1">
      <alignment horizontal="center" vertical="center"/>
    </xf>
    <xf numFmtId="172" fontId="24" fillId="2" borderId="0" xfId="0" applyNumberFormat="1" applyFont="1" applyFill="1" applyAlignment="1">
      <alignment vertical="top" wrapText="1"/>
    </xf>
    <xf numFmtId="0" fontId="20" fillId="0" borderId="0" xfId="0" applyFont="1" applyAlignment="1">
      <alignment horizontal="center" vertical="center" wrapText="1"/>
    </xf>
    <xf numFmtId="0" fontId="20" fillId="3" borderId="1" xfId="0" applyFont="1" applyFill="1" applyBorder="1" applyAlignment="1">
      <alignment horizontal="center" vertical="center" wrapText="1"/>
    </xf>
    <xf numFmtId="49" fontId="20" fillId="3" borderId="1" xfId="0" applyNumberFormat="1" applyFont="1" applyFill="1" applyBorder="1" applyAlignment="1">
      <alignment vertical="center"/>
    </xf>
    <xf numFmtId="169" fontId="20" fillId="3" borderId="1" xfId="0" applyNumberFormat="1" applyFont="1" applyFill="1" applyBorder="1" applyAlignment="1">
      <alignment vertical="center"/>
    </xf>
    <xf numFmtId="0" fontId="20" fillId="3" borderId="1" xfId="0" applyFont="1" applyFill="1" applyBorder="1" applyAlignment="1">
      <alignment vertical="center"/>
    </xf>
    <xf numFmtId="0" fontId="21" fillId="0" borderId="0" xfId="0" applyFont="1" applyAlignment="1">
      <alignment horizontal="center" vertical="center" wrapText="1"/>
    </xf>
    <xf numFmtId="0" fontId="21" fillId="0" borderId="4" xfId="0" applyFont="1" applyBorder="1" applyAlignment="1">
      <alignment horizontal="center" vertical="center" wrapText="1"/>
    </xf>
    <xf numFmtId="49" fontId="21" fillId="0" borderId="4" xfId="0" applyNumberFormat="1" applyFont="1" applyBorder="1" applyAlignment="1">
      <alignment horizontal="center" vertical="center" wrapText="1"/>
    </xf>
    <xf numFmtId="0" fontId="21" fillId="0" borderId="4" xfId="0" applyFont="1" applyBorder="1" applyAlignment="1">
      <alignment vertical="center"/>
    </xf>
    <xf numFmtId="166" fontId="21" fillId="0" borderId="4" xfId="0" applyNumberFormat="1" applyFont="1" applyBorder="1" applyAlignment="1">
      <alignment horizontal="left" vertical="center"/>
    </xf>
    <xf numFmtId="167" fontId="21" fillId="0" borderId="4" xfId="1" applyNumberFormat="1" applyFont="1" applyFill="1" applyBorder="1" applyAlignment="1">
      <alignment horizontal="center" vertical="center"/>
    </xf>
    <xf numFmtId="168" fontId="21" fillId="0" borderId="4" xfId="1" applyNumberFormat="1" applyFont="1" applyFill="1" applyBorder="1" applyAlignment="1">
      <alignment horizontal="center" vertical="center"/>
    </xf>
    <xf numFmtId="169" fontId="21" fillId="0" borderId="4" xfId="9" applyNumberFormat="1" applyFont="1" applyBorder="1" applyAlignment="1">
      <alignment horizontal="left" vertical="center"/>
    </xf>
    <xf numFmtId="0" fontId="21" fillId="0" borderId="4" xfId="0" applyFont="1" applyBorder="1" applyAlignment="1">
      <alignment vertical="center" wrapText="1"/>
    </xf>
    <xf numFmtId="49" fontId="21" fillId="0" borderId="4" xfId="0" applyNumberFormat="1" applyFont="1" applyBorder="1" applyAlignment="1">
      <alignment horizontal="left" vertical="center"/>
    </xf>
    <xf numFmtId="169" fontId="21" fillId="0" borderId="4" xfId="0" applyNumberFormat="1" applyFont="1" applyBorder="1" applyAlignment="1">
      <alignment horizontal="left" vertical="center"/>
    </xf>
    <xf numFmtId="14" fontId="21" fillId="0" borderId="4" xfId="0" applyNumberFormat="1" applyFont="1" applyBorder="1" applyAlignment="1">
      <alignment horizontal="left" vertical="center"/>
    </xf>
    <xf numFmtId="49" fontId="21" fillId="0" borderId="4" xfId="0" applyNumberFormat="1" applyFont="1" applyBorder="1" applyAlignment="1">
      <alignment horizontal="center" vertical="center"/>
    </xf>
    <xf numFmtId="0" fontId="21" fillId="0" borderId="2" xfId="0" applyFont="1" applyBorder="1" applyAlignment="1">
      <alignment horizontal="center" vertical="center"/>
    </xf>
    <xf numFmtId="49" fontId="21" fillId="0" borderId="2" xfId="0" applyNumberFormat="1" applyFont="1" applyBorder="1" applyAlignment="1">
      <alignment horizontal="center" vertical="center" wrapText="1"/>
    </xf>
    <xf numFmtId="0" fontId="21" fillId="0" borderId="2" xfId="0" applyFont="1" applyBorder="1" applyAlignment="1">
      <alignment vertical="center"/>
    </xf>
    <xf numFmtId="0" fontId="21" fillId="0" borderId="2" xfId="0" applyFont="1" applyBorder="1" applyAlignment="1">
      <alignment horizontal="center" vertical="center" wrapText="1"/>
    </xf>
    <xf numFmtId="166" fontId="21" fillId="0" borderId="2" xfId="0" applyNumberFormat="1" applyFont="1" applyBorder="1" applyAlignment="1">
      <alignment horizontal="left" vertical="center"/>
    </xf>
    <xf numFmtId="167" fontId="21" fillId="0" borderId="2" xfId="1" applyNumberFormat="1" applyFont="1" applyFill="1" applyBorder="1" applyAlignment="1">
      <alignment horizontal="center" vertical="center"/>
    </xf>
    <xf numFmtId="168" fontId="21" fillId="0" borderId="2" xfId="1" applyNumberFormat="1" applyFont="1" applyFill="1" applyBorder="1" applyAlignment="1">
      <alignment horizontal="center" vertical="center"/>
    </xf>
    <xf numFmtId="14" fontId="21" fillId="0" borderId="2" xfId="0" applyNumberFormat="1" applyFont="1" applyBorder="1" applyAlignment="1">
      <alignment horizontal="left" vertical="center"/>
    </xf>
    <xf numFmtId="49" fontId="21" fillId="0" borderId="2" xfId="0" applyNumberFormat="1" applyFont="1" applyBorder="1" applyAlignment="1">
      <alignment vertical="center"/>
    </xf>
    <xf numFmtId="0" fontId="21" fillId="0" borderId="0" xfId="0" applyFont="1" applyAlignment="1">
      <alignment vertical="center"/>
    </xf>
    <xf numFmtId="169" fontId="21" fillId="0" borderId="2" xfId="0" applyNumberFormat="1" applyFont="1" applyBorder="1" applyAlignment="1">
      <alignment horizontal="left" vertical="center"/>
    </xf>
    <xf numFmtId="14" fontId="21" fillId="0" borderId="2" xfId="0" applyNumberFormat="1" applyFont="1" applyBorder="1" applyAlignment="1">
      <alignment horizontal="center" vertical="center"/>
    </xf>
    <xf numFmtId="49" fontId="21" fillId="0" borderId="2" xfId="0" applyNumberFormat="1" applyFont="1" applyBorder="1" applyAlignment="1">
      <alignment horizontal="center" vertical="center"/>
    </xf>
    <xf numFmtId="49" fontId="21" fillId="0" borderId="2" xfId="0" applyNumberFormat="1" applyFont="1" applyBorder="1" applyAlignment="1">
      <alignment horizontal="left" vertical="center"/>
    </xf>
    <xf numFmtId="0" fontId="21" fillId="4" borderId="2" xfId="0" applyFont="1" applyFill="1" applyBorder="1" applyAlignment="1">
      <alignment horizontal="center" vertical="center"/>
    </xf>
    <xf numFmtId="49" fontId="21" fillId="4" borderId="2" xfId="0" applyNumberFormat="1" applyFont="1" applyFill="1" applyBorder="1" applyAlignment="1">
      <alignment horizontal="center" vertical="center" wrapText="1"/>
    </xf>
    <xf numFmtId="0" fontId="21" fillId="4" borderId="2" xfId="0" applyFont="1" applyFill="1" applyBorder="1" applyAlignment="1">
      <alignment vertical="center"/>
    </xf>
    <xf numFmtId="0" fontId="21" fillId="4" borderId="2" xfId="0" applyFont="1" applyFill="1" applyBorder="1" applyAlignment="1">
      <alignment horizontal="center" vertical="center" wrapText="1"/>
    </xf>
    <xf numFmtId="166" fontId="21" fillId="4" borderId="2" xfId="0" applyNumberFormat="1" applyFont="1" applyFill="1" applyBorder="1" applyAlignment="1">
      <alignment horizontal="left" vertical="center"/>
    </xf>
    <xf numFmtId="167" fontId="21" fillId="4" borderId="2" xfId="1" applyNumberFormat="1" applyFont="1" applyFill="1" applyBorder="1" applyAlignment="1">
      <alignment horizontal="center" vertical="center"/>
    </xf>
    <xf numFmtId="168" fontId="21" fillId="4" borderId="2" xfId="1" applyNumberFormat="1" applyFont="1" applyFill="1" applyBorder="1" applyAlignment="1">
      <alignment horizontal="center" vertical="center"/>
    </xf>
    <xf numFmtId="169" fontId="21" fillId="4" borderId="2" xfId="9" applyNumberFormat="1" applyFont="1" applyFill="1" applyBorder="1" applyAlignment="1">
      <alignment horizontal="left" vertical="center"/>
    </xf>
    <xf numFmtId="14" fontId="21" fillId="4" borderId="2" xfId="9" applyNumberFormat="1" applyFont="1" applyFill="1" applyBorder="1" applyAlignment="1">
      <alignment horizontal="center" vertical="center"/>
    </xf>
    <xf numFmtId="49" fontId="21" fillId="4" borderId="2" xfId="9" applyNumberFormat="1" applyFont="1" applyFill="1" applyBorder="1" applyAlignment="1">
      <alignment horizontal="center" vertical="center"/>
    </xf>
    <xf numFmtId="14" fontId="21" fillId="4" borderId="2" xfId="9" applyNumberFormat="1" applyFont="1" applyFill="1" applyBorder="1" applyAlignment="1">
      <alignment horizontal="left" vertical="center"/>
    </xf>
    <xf numFmtId="14" fontId="21" fillId="4" borderId="2" xfId="0" applyNumberFormat="1" applyFont="1" applyFill="1" applyBorder="1" applyAlignment="1">
      <alignment horizontal="left" vertical="center"/>
    </xf>
    <xf numFmtId="49" fontId="21" fillId="4" borderId="2" xfId="0" applyNumberFormat="1" applyFont="1" applyFill="1" applyBorder="1" applyAlignment="1">
      <alignment vertical="center"/>
    </xf>
    <xf numFmtId="169" fontId="21" fillId="4" borderId="2" xfId="0" applyNumberFormat="1" applyFont="1" applyFill="1" applyBorder="1" applyAlignment="1">
      <alignment horizontal="left" vertical="center"/>
    </xf>
    <xf numFmtId="14" fontId="21" fillId="4" borderId="2" xfId="0" applyNumberFormat="1" applyFont="1" applyFill="1" applyBorder="1" applyAlignment="1">
      <alignment horizontal="center" vertical="center"/>
    </xf>
    <xf numFmtId="49" fontId="21" fillId="4" borderId="2" xfId="0" applyNumberFormat="1" applyFont="1" applyFill="1" applyBorder="1" applyAlignment="1">
      <alignment horizontal="center" vertical="center"/>
    </xf>
    <xf numFmtId="49" fontId="21" fillId="4" borderId="2" xfId="0" applyNumberFormat="1" applyFont="1" applyFill="1" applyBorder="1" applyAlignment="1">
      <alignment horizontal="left" vertical="center"/>
    </xf>
    <xf numFmtId="0" fontId="21" fillId="4" borderId="3" xfId="0" applyFont="1" applyFill="1" applyBorder="1" applyAlignment="1">
      <alignment horizontal="center" vertical="center"/>
    </xf>
    <xf numFmtId="49" fontId="21" fillId="4" borderId="3" xfId="0" applyNumberFormat="1" applyFont="1" applyFill="1" applyBorder="1" applyAlignment="1">
      <alignment horizontal="center" vertical="center"/>
    </xf>
    <xf numFmtId="0" fontId="21" fillId="4" borderId="3" xfId="0" applyFont="1" applyFill="1" applyBorder="1" applyAlignment="1">
      <alignment vertical="center"/>
    </xf>
    <xf numFmtId="0" fontId="21" fillId="4" borderId="3" xfId="0" applyFont="1" applyFill="1" applyBorder="1" applyAlignment="1">
      <alignment horizontal="center" vertical="center" wrapText="1"/>
    </xf>
    <xf numFmtId="166" fontId="21" fillId="4" borderId="3" xfId="0" applyNumberFormat="1" applyFont="1" applyFill="1" applyBorder="1" applyAlignment="1">
      <alignment horizontal="left" vertical="center"/>
    </xf>
    <xf numFmtId="167" fontId="21" fillId="4" borderId="3" xfId="1" applyNumberFormat="1" applyFont="1" applyFill="1" applyBorder="1" applyAlignment="1">
      <alignment horizontal="center" vertical="center"/>
    </xf>
    <xf numFmtId="168" fontId="21" fillId="4" borderId="3" xfId="1" applyNumberFormat="1" applyFont="1" applyFill="1" applyBorder="1" applyAlignment="1">
      <alignment horizontal="center" vertical="center"/>
    </xf>
    <xf numFmtId="169" fontId="21" fillId="4" borderId="3" xfId="0" applyNumberFormat="1" applyFont="1" applyFill="1" applyBorder="1" applyAlignment="1">
      <alignment horizontal="left" vertical="center"/>
    </xf>
    <xf numFmtId="14" fontId="21" fillId="4" borderId="3" xfId="0" applyNumberFormat="1" applyFont="1" applyFill="1" applyBorder="1" applyAlignment="1">
      <alignment horizontal="center" vertical="center"/>
    </xf>
    <xf numFmtId="14" fontId="21" fillId="4" borderId="3" xfId="0" applyNumberFormat="1" applyFont="1" applyFill="1" applyBorder="1" applyAlignment="1">
      <alignment horizontal="left" vertical="center"/>
    </xf>
    <xf numFmtId="49" fontId="21" fillId="4" borderId="3" xfId="0" applyNumberFormat="1" applyFont="1" applyFill="1" applyBorder="1" applyAlignment="1">
      <alignment horizontal="left" vertical="center"/>
    </xf>
    <xf numFmtId="0" fontId="0" fillId="0" borderId="0" xfId="0" quotePrefix="1"/>
    <xf numFmtId="0" fontId="23" fillId="0" borderId="0" xfId="0" applyFont="1" applyAlignment="1">
      <alignment vertical="center"/>
    </xf>
    <xf numFmtId="0" fontId="20" fillId="3" borderId="1" xfId="0" applyFont="1" applyFill="1" applyBorder="1" applyAlignment="1">
      <alignment horizontal="center" vertical="center" wrapText="1"/>
    </xf>
    <xf numFmtId="49" fontId="20" fillId="3" borderId="1" xfId="0" applyNumberFormat="1" applyFont="1" applyFill="1" applyBorder="1" applyAlignment="1">
      <alignment horizontal="center" vertical="center" wrapText="1"/>
    </xf>
    <xf numFmtId="0" fontId="20" fillId="3" borderId="5" xfId="0" applyFont="1" applyFill="1" applyBorder="1" applyAlignment="1">
      <alignment horizontal="center" vertical="center"/>
    </xf>
    <xf numFmtId="0" fontId="20" fillId="3" borderId="6" xfId="0" applyFont="1" applyFill="1" applyBorder="1" applyAlignment="1">
      <alignment horizontal="center" vertical="center"/>
    </xf>
    <xf numFmtId="49" fontId="20" fillId="3" borderId="5" xfId="0" applyNumberFormat="1" applyFont="1" applyFill="1" applyBorder="1" applyAlignment="1">
      <alignment horizontal="center" vertical="center" wrapText="1"/>
    </xf>
    <xf numFmtId="49" fontId="20" fillId="3" borderId="6" xfId="0" applyNumberFormat="1" applyFont="1" applyFill="1" applyBorder="1" applyAlignment="1">
      <alignment horizontal="center" vertical="center" wrapText="1"/>
    </xf>
    <xf numFmtId="14" fontId="20" fillId="3" borderId="1" xfId="0" applyNumberFormat="1" applyFont="1" applyFill="1" applyBorder="1" applyAlignment="1">
      <alignment horizontal="center" vertical="center" wrapText="1"/>
    </xf>
    <xf numFmtId="169" fontId="20" fillId="3" borderId="1" xfId="0" applyNumberFormat="1" applyFont="1" applyFill="1" applyBorder="1" applyAlignment="1">
      <alignment horizontal="center" vertical="center" wrapText="1"/>
    </xf>
    <xf numFmtId="0" fontId="20" fillId="3" borderId="5" xfId="0" applyFont="1" applyFill="1" applyBorder="1" applyAlignment="1">
      <alignment horizontal="center" vertical="center" wrapText="1"/>
    </xf>
    <xf numFmtId="0" fontId="20" fillId="3" borderId="6" xfId="0" applyFont="1" applyFill="1" applyBorder="1" applyAlignment="1">
      <alignment horizontal="center" vertical="center" wrapText="1"/>
    </xf>
    <xf numFmtId="0" fontId="13" fillId="2" borderId="0" xfId="0" applyFont="1" applyFill="1" applyAlignment="1">
      <alignment horizontal="left" vertical="center"/>
    </xf>
    <xf numFmtId="169" fontId="13" fillId="2" borderId="0" xfId="0" applyNumberFormat="1" applyFont="1" applyFill="1" applyAlignment="1">
      <alignment horizontal="left" vertical="center"/>
    </xf>
    <xf numFmtId="171" fontId="13" fillId="2" borderId="0" xfId="0" applyNumberFormat="1" applyFont="1" applyFill="1" applyAlignment="1">
      <alignment horizontal="left" vertical="center"/>
    </xf>
    <xf numFmtId="0" fontId="9" fillId="2" borderId="0" xfId="0" applyFont="1" applyFill="1" applyAlignment="1">
      <alignment horizontal="right" vertical="center"/>
    </xf>
    <xf numFmtId="0" fontId="13" fillId="2" borderId="0" xfId="0" applyFont="1" applyFill="1" applyAlignment="1">
      <alignment horizontal="center" vertical="center"/>
    </xf>
    <xf numFmtId="0" fontId="10" fillId="2" borderId="0" xfId="0" applyFont="1" applyFill="1" applyAlignment="1">
      <alignment horizontal="center" vertical="center"/>
    </xf>
    <xf numFmtId="0" fontId="15" fillId="2" borderId="0" xfId="0" quotePrefix="1" applyFont="1" applyFill="1" applyAlignment="1">
      <alignment horizontal="left" vertical="center" wrapText="1"/>
    </xf>
    <xf numFmtId="164" fontId="13" fillId="2" borderId="0" xfId="1" applyNumberFormat="1" applyFont="1" applyFill="1" applyAlignment="1">
      <alignment horizontal="right" vertical="center"/>
    </xf>
    <xf numFmtId="0" fontId="11" fillId="2" borderId="0" xfId="0" applyFont="1" applyFill="1" applyAlignment="1">
      <alignment horizontal="center" vertical="center"/>
    </xf>
    <xf numFmtId="0" fontId="12" fillId="7" borderId="0" xfId="0" applyFont="1" applyFill="1" applyAlignment="1">
      <alignment horizontal="center" vertical="center"/>
    </xf>
    <xf numFmtId="0" fontId="7" fillId="2" borderId="0" xfId="0" applyFont="1" applyFill="1" applyAlignment="1">
      <alignment horizontal="center" vertical="center" wrapText="1"/>
    </xf>
    <xf numFmtId="0" fontId="6" fillId="2" borderId="0" xfId="0" applyFont="1" applyFill="1" applyAlignment="1">
      <alignment horizontal="center" vertical="center" wrapText="1"/>
    </xf>
    <xf numFmtId="0" fontId="13" fillId="5" borderId="0" xfId="0" applyFont="1" applyFill="1" applyAlignment="1">
      <alignment horizontal="left" vertical="center" shrinkToFit="1"/>
    </xf>
    <xf numFmtId="170" fontId="13" fillId="2" borderId="0" xfId="0" applyNumberFormat="1" applyFont="1" applyFill="1" applyAlignment="1">
      <alignment horizontal="left" vertical="center"/>
    </xf>
    <xf numFmtId="0" fontId="9" fillId="2" borderId="0" xfId="0" applyFont="1" applyFill="1" applyAlignment="1">
      <alignment horizontal="center" vertical="center"/>
    </xf>
    <xf numFmtId="0" fontId="11" fillId="2" borderId="0" xfId="0" applyFont="1" applyFill="1" applyAlignment="1">
      <alignment horizontal="right" vertical="center"/>
    </xf>
    <xf numFmtId="171" fontId="17" fillId="2" borderId="0" xfId="0" applyNumberFormat="1" applyFont="1" applyFill="1" applyAlignment="1">
      <alignment horizontal="left" vertical="center"/>
    </xf>
    <xf numFmtId="0" fontId="12" fillId="6" borderId="0" xfId="0" applyFont="1" applyFill="1" applyAlignment="1">
      <alignment horizontal="center" vertical="center"/>
    </xf>
    <xf numFmtId="1" fontId="13" fillId="2" borderId="0" xfId="0" applyNumberFormat="1" applyFont="1" applyFill="1" applyAlignment="1">
      <alignment horizontal="left" vertical="center"/>
    </xf>
    <xf numFmtId="49" fontId="13" fillId="2" borderId="0" xfId="0" applyNumberFormat="1" applyFont="1" applyFill="1" applyAlignment="1">
      <alignment horizontal="center" vertical="center"/>
    </xf>
    <xf numFmtId="49" fontId="13" fillId="2" borderId="0" xfId="0" applyNumberFormat="1" applyFont="1" applyFill="1" applyAlignment="1">
      <alignment horizontal="left" vertical="center"/>
    </xf>
    <xf numFmtId="49" fontId="13" fillId="2" borderId="0" xfId="0" applyNumberFormat="1" applyFont="1" applyFill="1" applyAlignment="1">
      <alignment vertical="center"/>
    </xf>
  </cellXfs>
  <cellStyles count="36">
    <cellStyle name="Comma" xfId="1" builtinId="3"/>
    <cellStyle name="Comma 2" xfId="2" xr:uid="{00000000-0005-0000-0000-000001000000}"/>
    <cellStyle name="Normal" xfId="0" builtinId="0"/>
    <cellStyle name="Normal 10" xfId="3" xr:uid="{00000000-0005-0000-0000-000003000000}"/>
    <cellStyle name="Normal 11" xfId="4" xr:uid="{00000000-0005-0000-0000-000004000000}"/>
    <cellStyle name="Normal 12" xfId="5" xr:uid="{00000000-0005-0000-0000-000005000000}"/>
    <cellStyle name="Normal 13" xfId="6" xr:uid="{00000000-0005-0000-0000-000006000000}"/>
    <cellStyle name="Normal 14" xfId="7" xr:uid="{00000000-0005-0000-0000-000007000000}"/>
    <cellStyle name="Normal 19" xfId="8" xr:uid="{00000000-0005-0000-0000-000008000000}"/>
    <cellStyle name="Normal 2" xfId="9" xr:uid="{00000000-0005-0000-0000-000009000000}"/>
    <cellStyle name="Normal 20" xfId="10" xr:uid="{00000000-0005-0000-0000-00000A000000}"/>
    <cellStyle name="Normal 21" xfId="11" xr:uid="{00000000-0005-0000-0000-00000B000000}"/>
    <cellStyle name="Normal 22" xfId="12" xr:uid="{00000000-0005-0000-0000-00000C000000}"/>
    <cellStyle name="Normal 23" xfId="13" xr:uid="{00000000-0005-0000-0000-00000D000000}"/>
    <cellStyle name="Normal 24" xfId="14" xr:uid="{00000000-0005-0000-0000-00000E000000}"/>
    <cellStyle name="Normal 25" xfId="15" xr:uid="{00000000-0005-0000-0000-00000F000000}"/>
    <cellStyle name="Normal 26" xfId="16" xr:uid="{00000000-0005-0000-0000-000010000000}"/>
    <cellStyle name="Normal 27" xfId="17" xr:uid="{00000000-0005-0000-0000-000011000000}"/>
    <cellStyle name="Normal 28" xfId="18" xr:uid="{00000000-0005-0000-0000-000012000000}"/>
    <cellStyle name="Normal 29" xfId="19" xr:uid="{00000000-0005-0000-0000-000013000000}"/>
    <cellStyle name="Normal 3" xfId="20" xr:uid="{00000000-0005-0000-0000-000014000000}"/>
    <cellStyle name="Normal 30" xfId="21" xr:uid="{00000000-0005-0000-0000-000015000000}"/>
    <cellStyle name="Normal 31" xfId="22" xr:uid="{00000000-0005-0000-0000-000016000000}"/>
    <cellStyle name="Normal 32" xfId="23" xr:uid="{00000000-0005-0000-0000-000017000000}"/>
    <cellStyle name="Normal 33" xfId="24" xr:uid="{00000000-0005-0000-0000-000018000000}"/>
    <cellStyle name="Normal 39" xfId="25" xr:uid="{00000000-0005-0000-0000-000019000000}"/>
    <cellStyle name="Normal 4" xfId="26" xr:uid="{00000000-0005-0000-0000-00001A000000}"/>
    <cellStyle name="Normal 41" xfId="27" xr:uid="{00000000-0005-0000-0000-00001B000000}"/>
    <cellStyle name="Normal 42" xfId="28" xr:uid="{00000000-0005-0000-0000-00001C000000}"/>
    <cellStyle name="Normal 43" xfId="29" xr:uid="{00000000-0005-0000-0000-00001D000000}"/>
    <cellStyle name="Normal 44" xfId="30" xr:uid="{00000000-0005-0000-0000-00001E000000}"/>
    <cellStyle name="Normal 45" xfId="31" xr:uid="{00000000-0005-0000-0000-00001F000000}"/>
    <cellStyle name="Normal 5" xfId="32" xr:uid="{00000000-0005-0000-0000-000020000000}"/>
    <cellStyle name="Normal 6" xfId="33" xr:uid="{00000000-0005-0000-0000-000021000000}"/>
    <cellStyle name="Normal 8" xfId="34" xr:uid="{00000000-0005-0000-0000-000022000000}"/>
    <cellStyle name="Normal 9" xfId="35" xr:uid="{00000000-0005-0000-0000-00002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171450</xdr:colOff>
      <xdr:row>1</xdr:row>
      <xdr:rowOff>390525</xdr:rowOff>
    </xdr:from>
    <xdr:to>
      <xdr:col>16</xdr:col>
      <xdr:colOff>171450</xdr:colOff>
      <xdr:row>1</xdr:row>
      <xdr:rowOff>392113</xdr:rowOff>
    </xdr:to>
    <xdr:cxnSp macro="">
      <xdr:nvCxnSpPr>
        <xdr:cNvPr id="2" name="Straight Connector 1">
          <a:extLst>
            <a:ext uri="{FF2B5EF4-FFF2-40B4-BE49-F238E27FC236}">
              <a16:creationId xmlns:a16="http://schemas.microsoft.com/office/drawing/2014/main" id="{00000000-0008-0000-0200-000002000000}"/>
            </a:ext>
          </a:extLst>
        </xdr:cNvPr>
        <xdr:cNvCxnSpPr/>
      </xdr:nvCxnSpPr>
      <xdr:spPr>
        <a:xfrm>
          <a:off x="3429000" y="600075"/>
          <a:ext cx="148590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171450</xdr:colOff>
      <xdr:row>1</xdr:row>
      <xdr:rowOff>390525</xdr:rowOff>
    </xdr:from>
    <xdr:to>
      <xdr:col>16</xdr:col>
      <xdr:colOff>171450</xdr:colOff>
      <xdr:row>1</xdr:row>
      <xdr:rowOff>392113</xdr:rowOff>
    </xdr:to>
    <xdr:cxnSp macro="">
      <xdr:nvCxnSpPr>
        <xdr:cNvPr id="2" name="Straight Connector 1">
          <a:extLst>
            <a:ext uri="{FF2B5EF4-FFF2-40B4-BE49-F238E27FC236}">
              <a16:creationId xmlns:a16="http://schemas.microsoft.com/office/drawing/2014/main" id="{00000000-0008-0000-0300-000002000000}"/>
            </a:ext>
          </a:extLst>
        </xdr:cNvPr>
        <xdr:cNvCxnSpPr/>
      </xdr:nvCxnSpPr>
      <xdr:spPr>
        <a:xfrm>
          <a:off x="3897630" y="603885"/>
          <a:ext cx="169926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MyExcel\MyExcel.xlam" TargetMode="External"/><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SmartCopy_Innu"/>
      <definedName name="SmartCopy_Xemnu"/>
    </defined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00:G107"/>
  <sheetViews>
    <sheetView topLeftCell="A88" workbookViewId="0">
      <selection activeCell="K108" sqref="K108"/>
    </sheetView>
  </sheetViews>
  <sheetFormatPr defaultRowHeight="14.4"/>
  <sheetData>
    <row r="100" spans="1:7">
      <c r="A100" t="s">
        <v>190</v>
      </c>
    </row>
    <row r="101" spans="1:7">
      <c r="A101" t="s">
        <v>185</v>
      </c>
      <c r="E101" s="95" t="s">
        <v>191</v>
      </c>
    </row>
    <row r="102" spans="1:7">
      <c r="A102">
        <v>2</v>
      </c>
    </row>
    <row r="103" spans="1:7">
      <c r="A103" t="s">
        <v>186</v>
      </c>
      <c r="B103" t="s">
        <v>188</v>
      </c>
      <c r="C103" t="s">
        <v>188</v>
      </c>
    </row>
    <row r="104" spans="1:7">
      <c r="A104" t="s">
        <v>187</v>
      </c>
      <c r="E104" s="95"/>
      <c r="G104" t="s">
        <v>192</v>
      </c>
    </row>
    <row r="105" spans="1:7">
      <c r="A105" t="s">
        <v>189</v>
      </c>
    </row>
    <row r="106" spans="1:7">
      <c r="A106" t="s">
        <v>189</v>
      </c>
    </row>
    <row r="107" spans="1:7">
      <c r="A107" t="s">
        <v>189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Y15"/>
  <sheetViews>
    <sheetView tabSelected="1" zoomScale="80" zoomScaleNormal="80" workbookViewId="0">
      <selection activeCell="C10" sqref="C10"/>
    </sheetView>
  </sheetViews>
  <sheetFormatPr defaultColWidth="9.109375" defaultRowHeight="18"/>
  <cols>
    <col min="1" max="1" width="4.88671875" style="29" bestFit="1" customWidth="1"/>
    <col min="2" max="2" width="9.33203125" style="20" bestFit="1" customWidth="1"/>
    <col min="3" max="3" width="22.33203125" style="14" customWidth="1"/>
    <col min="4" max="4" width="14" style="20" bestFit="1" customWidth="1"/>
    <col min="5" max="5" width="12.6640625" style="21" bestFit="1" customWidth="1"/>
    <col min="6" max="6" width="19" style="22" bestFit="1" customWidth="1"/>
    <col min="7" max="7" width="12.6640625" style="22" bestFit="1" customWidth="1"/>
    <col min="8" max="8" width="12.33203125" style="30" bestFit="1" customWidth="1"/>
    <col min="9" max="9" width="33.88671875" style="30" bestFit="1" customWidth="1"/>
    <col min="10" max="10" width="11.33203125" style="31" bestFit="1" customWidth="1"/>
    <col min="11" max="11" width="10.6640625" style="31" bestFit="1" customWidth="1"/>
    <col min="12" max="12" width="10.6640625" style="29" bestFit="1" customWidth="1"/>
    <col min="13" max="13" width="4.44140625" style="29" bestFit="1" customWidth="1"/>
    <col min="14" max="14" width="14.44140625" style="26" bestFit="1" customWidth="1"/>
    <col min="15" max="15" width="6.109375" style="20" bestFit="1" customWidth="1"/>
    <col min="16" max="16" width="21.33203125" style="20" bestFit="1" customWidth="1"/>
    <col min="17" max="17" width="14" style="27" bestFit="1" customWidth="1"/>
    <col min="18" max="18" width="14.33203125" style="27" bestFit="1" customWidth="1"/>
    <col min="19" max="19" width="15.5546875" style="27" bestFit="1" customWidth="1"/>
    <col min="20" max="20" width="12.33203125" style="27" bestFit="1" customWidth="1"/>
    <col min="21" max="21" width="12.44140625" style="27" bestFit="1" customWidth="1"/>
    <col min="22" max="22" width="12.6640625" style="26" bestFit="1" customWidth="1"/>
    <col min="23" max="23" width="17.6640625" style="27" bestFit="1" customWidth="1"/>
    <col min="24" max="24" width="38" style="27" bestFit="1" customWidth="1"/>
    <col min="25" max="25" width="11.109375" style="20" bestFit="1" customWidth="1"/>
    <col min="26" max="16384" width="9.109375" style="14"/>
  </cols>
  <sheetData>
    <row r="1" spans="1:25" s="15" customFormat="1" ht="49.35" customHeight="1">
      <c r="B1" s="96"/>
      <c r="D1" s="96" t="s">
        <v>147</v>
      </c>
      <c r="E1" s="96"/>
      <c r="F1" s="96"/>
      <c r="G1" s="96"/>
      <c r="H1" s="96"/>
      <c r="I1" s="96"/>
      <c r="J1" s="96"/>
      <c r="N1" s="16"/>
      <c r="O1" s="18"/>
      <c r="P1" s="33"/>
      <c r="U1" s="17"/>
      <c r="Y1" s="18"/>
    </row>
    <row r="2" spans="1:25" ht="0.75" customHeight="1">
      <c r="A2" s="19"/>
      <c r="H2" s="32">
        <f ca="1">TODAY()</f>
        <v>45714</v>
      </c>
      <c r="I2" s="24"/>
      <c r="J2" s="25"/>
      <c r="K2" s="25"/>
      <c r="L2" s="23"/>
      <c r="M2" s="23"/>
    </row>
    <row r="3" spans="1:25" ht="32.4" customHeight="1">
      <c r="A3" s="19">
        <v>5</v>
      </c>
      <c r="B3" s="20" t="s">
        <v>179</v>
      </c>
      <c r="C3" s="14" t="s">
        <v>164</v>
      </c>
      <c r="D3" s="20" t="s">
        <v>62</v>
      </c>
      <c r="E3" s="21" t="s">
        <v>65</v>
      </c>
      <c r="F3" s="22">
        <v>40542</v>
      </c>
      <c r="G3" s="22" t="s">
        <v>200</v>
      </c>
      <c r="H3" s="32">
        <v>5172</v>
      </c>
      <c r="I3" s="24">
        <v>172.4</v>
      </c>
      <c r="J3" s="25" t="s">
        <v>6</v>
      </c>
      <c r="K3" s="25" t="s">
        <v>75</v>
      </c>
      <c r="L3" s="23" t="s">
        <v>32</v>
      </c>
      <c r="M3" s="23">
        <v>1</v>
      </c>
      <c r="N3" s="26">
        <v>28491</v>
      </c>
      <c r="O3" s="20" t="s">
        <v>41</v>
      </c>
      <c r="Q3" s="27" t="s">
        <v>149</v>
      </c>
      <c r="R3" s="27" t="s">
        <v>12</v>
      </c>
      <c r="S3" s="27" t="s">
        <v>35</v>
      </c>
      <c r="T3" s="27" t="s">
        <v>20</v>
      </c>
      <c r="U3" s="27" t="s">
        <v>63</v>
      </c>
      <c r="V3" s="26">
        <v>41277</v>
      </c>
      <c r="W3" s="27" t="s">
        <v>16</v>
      </c>
      <c r="X3" s="27" t="s">
        <v>202</v>
      </c>
      <c r="Y3" s="20" t="s">
        <v>46</v>
      </c>
    </row>
    <row r="4" spans="1:25" s="35" customFormat="1" ht="23.25" customHeight="1">
      <c r="A4" s="97" t="s">
        <v>66</v>
      </c>
      <c r="B4" s="98" t="s">
        <v>39</v>
      </c>
      <c r="C4" s="97" t="s">
        <v>0</v>
      </c>
      <c r="D4" s="98" t="s">
        <v>37</v>
      </c>
      <c r="E4" s="101" t="s">
        <v>152</v>
      </c>
      <c r="F4" s="103" t="s">
        <v>38</v>
      </c>
      <c r="G4" s="103" t="s">
        <v>194</v>
      </c>
      <c r="H4" s="97" t="s">
        <v>8</v>
      </c>
      <c r="I4" s="97" t="s">
        <v>3</v>
      </c>
      <c r="J4" s="97" t="s">
        <v>40</v>
      </c>
      <c r="K4" s="105" t="s">
        <v>137</v>
      </c>
      <c r="L4" s="97" t="s">
        <v>4</v>
      </c>
      <c r="M4" s="97" t="s">
        <v>5</v>
      </c>
      <c r="N4" s="104" t="s">
        <v>2</v>
      </c>
      <c r="O4" s="98" t="s">
        <v>34</v>
      </c>
      <c r="P4" s="101" t="s">
        <v>154</v>
      </c>
      <c r="Q4" s="97" t="s">
        <v>79</v>
      </c>
      <c r="R4" s="97"/>
      <c r="S4" s="97"/>
      <c r="T4" s="97"/>
      <c r="U4" s="97" t="s">
        <v>153</v>
      </c>
      <c r="V4" s="97"/>
      <c r="W4" s="97"/>
      <c r="X4" s="99" t="s">
        <v>79</v>
      </c>
      <c r="Y4" s="98" t="s">
        <v>18</v>
      </c>
    </row>
    <row r="5" spans="1:25" s="40" customFormat="1" ht="37.5" customHeight="1">
      <c r="A5" s="97"/>
      <c r="B5" s="98"/>
      <c r="C5" s="97"/>
      <c r="D5" s="98"/>
      <c r="E5" s="102"/>
      <c r="F5" s="103"/>
      <c r="G5" s="103"/>
      <c r="H5" s="97"/>
      <c r="I5" s="97"/>
      <c r="J5" s="97"/>
      <c r="K5" s="106"/>
      <c r="L5" s="97"/>
      <c r="M5" s="97"/>
      <c r="N5" s="104"/>
      <c r="O5" s="98"/>
      <c r="P5" s="102"/>
      <c r="Q5" s="36" t="s">
        <v>67</v>
      </c>
      <c r="R5" s="36" t="s">
        <v>68</v>
      </c>
      <c r="S5" s="36" t="s">
        <v>69</v>
      </c>
      <c r="T5" s="36" t="s">
        <v>70</v>
      </c>
      <c r="U5" s="37" t="s">
        <v>9</v>
      </c>
      <c r="V5" s="38" t="s">
        <v>15</v>
      </c>
      <c r="W5" s="39" t="s">
        <v>10</v>
      </c>
      <c r="X5" s="100"/>
      <c r="Y5" s="98"/>
    </row>
    <row r="6" spans="1:25" s="40" customFormat="1" ht="35.1" customHeight="1">
      <c r="A6" s="41">
        <v>1</v>
      </c>
      <c r="B6" s="42" t="s">
        <v>175</v>
      </c>
      <c r="C6" s="43" t="s">
        <v>160</v>
      </c>
      <c r="D6" s="41" t="s">
        <v>143</v>
      </c>
      <c r="E6" s="41" t="s">
        <v>144</v>
      </c>
      <c r="F6" s="44">
        <v>40542</v>
      </c>
      <c r="G6" s="28" t="s">
        <v>195</v>
      </c>
      <c r="H6" s="45">
        <f t="shared" ref="H6:H11" ca="1" si="0">+$H$2-F6</f>
        <v>5172</v>
      </c>
      <c r="I6" s="46">
        <f ca="1">+H6/30</f>
        <v>172.4</v>
      </c>
      <c r="J6" s="41" t="s">
        <v>7</v>
      </c>
      <c r="K6" s="41" t="s">
        <v>66</v>
      </c>
      <c r="L6" s="41" t="s">
        <v>32</v>
      </c>
      <c r="M6" s="41">
        <v>2</v>
      </c>
      <c r="N6" s="47" t="s">
        <v>27</v>
      </c>
      <c r="O6" s="42" t="s">
        <v>41</v>
      </c>
      <c r="P6" s="42"/>
      <c r="Q6" s="48" t="s">
        <v>148</v>
      </c>
      <c r="R6" s="48" t="s">
        <v>42</v>
      </c>
      <c r="S6" s="48" t="s">
        <v>43</v>
      </c>
      <c r="T6" s="48" t="s">
        <v>20</v>
      </c>
      <c r="U6" s="49" t="s">
        <v>25</v>
      </c>
      <c r="V6" s="50" t="s">
        <v>26</v>
      </c>
      <c r="W6" s="51" t="s">
        <v>24</v>
      </c>
      <c r="X6" s="43" t="str">
        <f>CONCATENATE(R6,"-",S6,"-",T6)</f>
        <v>Định Trung-Vĩnh Yên-Vĩnh Phúc</v>
      </c>
      <c r="Y6" s="52" t="s">
        <v>46</v>
      </c>
    </row>
    <row r="7" spans="1:25" s="62" customFormat="1" ht="35.1" customHeight="1">
      <c r="A7" s="67">
        <v>2</v>
      </c>
      <c r="B7" s="68" t="s">
        <v>176</v>
      </c>
      <c r="C7" s="69" t="s">
        <v>161</v>
      </c>
      <c r="D7" s="70" t="s">
        <v>64</v>
      </c>
      <c r="E7" s="70" t="s">
        <v>65</v>
      </c>
      <c r="F7" s="71">
        <v>40542</v>
      </c>
      <c r="G7" s="71" t="s">
        <v>197</v>
      </c>
      <c r="H7" s="72">
        <f t="shared" ca="1" si="0"/>
        <v>5172</v>
      </c>
      <c r="I7" s="73">
        <f ca="1">+H7/30</f>
        <v>172.4</v>
      </c>
      <c r="J7" s="73" t="s">
        <v>6</v>
      </c>
      <c r="K7" s="73" t="s">
        <v>75</v>
      </c>
      <c r="L7" s="67" t="s">
        <v>32</v>
      </c>
      <c r="M7" s="67">
        <v>2</v>
      </c>
      <c r="N7" s="74" t="s">
        <v>1</v>
      </c>
      <c r="O7" s="75" t="s">
        <v>41</v>
      </c>
      <c r="P7" s="76"/>
      <c r="Q7" s="77" t="s">
        <v>51</v>
      </c>
      <c r="R7" s="78" t="s">
        <v>12</v>
      </c>
      <c r="S7" s="78" t="s">
        <v>35</v>
      </c>
      <c r="T7" s="78" t="s">
        <v>20</v>
      </c>
      <c r="U7" s="79" t="s">
        <v>138</v>
      </c>
      <c r="V7" s="74">
        <v>38326</v>
      </c>
      <c r="W7" s="69" t="s">
        <v>16</v>
      </c>
      <c r="X7" s="69" t="str">
        <f t="shared" ref="X7:X15" si="1">CONCATENATE(R7,"-",S7,"-",T7)</f>
        <v>Ngọc Thanh-Phúc Yên-Vĩnh Phúc</v>
      </c>
      <c r="Y7" s="76" t="s">
        <v>57</v>
      </c>
    </row>
    <row r="8" spans="1:25" s="62" customFormat="1" ht="35.1" customHeight="1">
      <c r="A8" s="56">
        <v>3</v>
      </c>
      <c r="B8" s="54" t="s">
        <v>177</v>
      </c>
      <c r="C8" s="55" t="s">
        <v>162</v>
      </c>
      <c r="D8" s="56" t="s">
        <v>61</v>
      </c>
      <c r="E8" s="56" t="s">
        <v>65</v>
      </c>
      <c r="F8" s="57">
        <v>40542</v>
      </c>
      <c r="G8" s="57" t="s">
        <v>198</v>
      </c>
      <c r="H8" s="58">
        <f t="shared" ca="1" si="0"/>
        <v>5172</v>
      </c>
      <c r="I8" s="59">
        <f t="shared" ref="I8:I14" ca="1" si="2">+H8/30</f>
        <v>172.4</v>
      </c>
      <c r="J8" s="59" t="s">
        <v>6</v>
      </c>
      <c r="K8" s="59" t="s">
        <v>75</v>
      </c>
      <c r="L8" s="53" t="s">
        <v>32</v>
      </c>
      <c r="M8" s="53">
        <v>2</v>
      </c>
      <c r="N8" s="63">
        <v>29621</v>
      </c>
      <c r="O8" s="64" t="s">
        <v>41</v>
      </c>
      <c r="P8" s="65"/>
      <c r="Q8" s="60" t="s">
        <v>58</v>
      </c>
      <c r="R8" s="60" t="s">
        <v>13</v>
      </c>
      <c r="S8" s="60" t="s">
        <v>35</v>
      </c>
      <c r="T8" s="60" t="s">
        <v>20</v>
      </c>
      <c r="U8" s="61" t="s">
        <v>73</v>
      </c>
      <c r="V8" s="63">
        <v>35465</v>
      </c>
      <c r="W8" s="60" t="s">
        <v>16</v>
      </c>
      <c r="X8" s="55" t="str">
        <f t="shared" si="1"/>
        <v>Đồng Xuân-Phúc Yên-Vĩnh Phúc</v>
      </c>
      <c r="Y8" s="65" t="s">
        <v>57</v>
      </c>
    </row>
    <row r="9" spans="1:25" s="62" customFormat="1" ht="35.1" customHeight="1">
      <c r="A9" s="67">
        <v>4</v>
      </c>
      <c r="B9" s="68" t="s">
        <v>178</v>
      </c>
      <c r="C9" s="69" t="s">
        <v>163</v>
      </c>
      <c r="D9" s="70" t="s">
        <v>139</v>
      </c>
      <c r="E9" s="70" t="s">
        <v>144</v>
      </c>
      <c r="F9" s="71">
        <v>40542</v>
      </c>
      <c r="G9" s="71" t="s">
        <v>199</v>
      </c>
      <c r="H9" s="72">
        <f t="shared" ca="1" si="0"/>
        <v>5172</v>
      </c>
      <c r="I9" s="73">
        <f ca="1">+H9/30</f>
        <v>172.4</v>
      </c>
      <c r="J9" s="73" t="s">
        <v>6</v>
      </c>
      <c r="K9" s="73" t="s">
        <v>75</v>
      </c>
      <c r="L9" s="67" t="s">
        <v>33</v>
      </c>
      <c r="M9" s="67">
        <v>1</v>
      </c>
      <c r="N9" s="80">
        <v>31542</v>
      </c>
      <c r="O9" s="81" t="s">
        <v>41</v>
      </c>
      <c r="P9" s="82"/>
      <c r="Q9" s="78" t="s">
        <v>44</v>
      </c>
      <c r="R9" s="78" t="s">
        <v>12</v>
      </c>
      <c r="S9" s="78" t="s">
        <v>35</v>
      </c>
      <c r="T9" s="78" t="s">
        <v>20</v>
      </c>
      <c r="U9" s="79" t="s">
        <v>17</v>
      </c>
      <c r="V9" s="80" t="s">
        <v>45</v>
      </c>
      <c r="W9" s="78" t="s">
        <v>19</v>
      </c>
      <c r="X9" s="69" t="str">
        <f t="shared" si="1"/>
        <v>Ngọc Thanh-Phúc Yên-Vĩnh Phúc</v>
      </c>
      <c r="Y9" s="82" t="s">
        <v>47</v>
      </c>
    </row>
    <row r="10" spans="1:25" s="62" customFormat="1" ht="35.1" customHeight="1">
      <c r="A10" s="56">
        <v>5</v>
      </c>
      <c r="B10" s="54" t="s">
        <v>179</v>
      </c>
      <c r="C10" s="55" t="s">
        <v>164</v>
      </c>
      <c r="D10" s="56" t="s">
        <v>62</v>
      </c>
      <c r="E10" s="56" t="s">
        <v>65</v>
      </c>
      <c r="F10" s="57">
        <v>40542</v>
      </c>
      <c r="G10" s="57" t="s">
        <v>200</v>
      </c>
      <c r="H10" s="58">
        <f t="shared" ca="1" si="0"/>
        <v>5172</v>
      </c>
      <c r="I10" s="59">
        <f t="shared" ca="1" si="2"/>
        <v>172.4</v>
      </c>
      <c r="J10" s="59" t="s">
        <v>6</v>
      </c>
      <c r="K10" s="59" t="s">
        <v>75</v>
      </c>
      <c r="L10" s="53" t="s">
        <v>32</v>
      </c>
      <c r="M10" s="53">
        <v>1</v>
      </c>
      <c r="N10" s="63">
        <v>28491</v>
      </c>
      <c r="O10" s="64" t="s">
        <v>41</v>
      </c>
      <c r="P10" s="65"/>
      <c r="Q10" s="60" t="s">
        <v>149</v>
      </c>
      <c r="R10" s="60" t="s">
        <v>12</v>
      </c>
      <c r="S10" s="60" t="s">
        <v>35</v>
      </c>
      <c r="T10" s="60" t="s">
        <v>20</v>
      </c>
      <c r="U10" s="66" t="s">
        <v>63</v>
      </c>
      <c r="V10" s="63">
        <v>41277</v>
      </c>
      <c r="W10" s="60" t="s">
        <v>16</v>
      </c>
      <c r="X10" s="55" t="str">
        <f t="shared" si="1"/>
        <v>Ngọc Thanh-Phúc Yên-Vĩnh Phúc</v>
      </c>
      <c r="Y10" s="65" t="s">
        <v>46</v>
      </c>
    </row>
    <row r="11" spans="1:25" s="62" customFormat="1" ht="35.1" customHeight="1">
      <c r="A11" s="67">
        <v>6</v>
      </c>
      <c r="B11" s="82" t="s">
        <v>180</v>
      </c>
      <c r="C11" s="69" t="s">
        <v>165</v>
      </c>
      <c r="D11" s="70" t="s">
        <v>59</v>
      </c>
      <c r="E11" s="70" t="s">
        <v>65</v>
      </c>
      <c r="F11" s="71">
        <v>40541</v>
      </c>
      <c r="G11" s="71" t="s">
        <v>201</v>
      </c>
      <c r="H11" s="72">
        <f t="shared" ca="1" si="0"/>
        <v>5173</v>
      </c>
      <c r="I11" s="73">
        <f t="shared" ca="1" si="2"/>
        <v>172.43333333333334</v>
      </c>
      <c r="J11" s="73" t="s">
        <v>6</v>
      </c>
      <c r="K11" s="73" t="s">
        <v>75</v>
      </c>
      <c r="L11" s="67" t="s">
        <v>32</v>
      </c>
      <c r="M11" s="67">
        <v>1</v>
      </c>
      <c r="N11" s="80">
        <v>26551</v>
      </c>
      <c r="O11" s="81" t="s">
        <v>41</v>
      </c>
      <c r="P11" s="82"/>
      <c r="Q11" s="78" t="s">
        <v>58</v>
      </c>
      <c r="R11" s="78" t="s">
        <v>13</v>
      </c>
      <c r="S11" s="78" t="s">
        <v>35</v>
      </c>
      <c r="T11" s="78" t="s">
        <v>20</v>
      </c>
      <c r="U11" s="83" t="s">
        <v>71</v>
      </c>
      <c r="V11" s="80" t="s">
        <v>72</v>
      </c>
      <c r="W11" s="78" t="s">
        <v>151</v>
      </c>
      <c r="X11" s="69" t="str">
        <f t="shared" si="1"/>
        <v>Đồng Xuân-Phúc Yên-Vĩnh Phúc</v>
      </c>
      <c r="Y11" s="82" t="s">
        <v>46</v>
      </c>
    </row>
    <row r="12" spans="1:25" s="62" customFormat="1" ht="35.1" customHeight="1">
      <c r="A12" s="56">
        <v>7</v>
      </c>
      <c r="B12" s="65" t="s">
        <v>181</v>
      </c>
      <c r="C12" s="55" t="s">
        <v>166</v>
      </c>
      <c r="D12" s="56" t="s">
        <v>140</v>
      </c>
      <c r="E12" s="56" t="s">
        <v>144</v>
      </c>
      <c r="F12" s="57">
        <v>40541</v>
      </c>
      <c r="G12" s="57" t="s">
        <v>196</v>
      </c>
      <c r="H12" s="58">
        <f t="shared" ref="H12:H14" ca="1" si="3">+$H$2-F12</f>
        <v>5173</v>
      </c>
      <c r="I12" s="59">
        <f t="shared" ca="1" si="2"/>
        <v>172.43333333333334</v>
      </c>
      <c r="J12" s="59" t="s">
        <v>7</v>
      </c>
      <c r="K12" s="59" t="s">
        <v>75</v>
      </c>
      <c r="L12" s="53" t="s">
        <v>33</v>
      </c>
      <c r="M12" s="53">
        <v>1</v>
      </c>
      <c r="N12" s="63">
        <v>34827</v>
      </c>
      <c r="O12" s="64" t="s">
        <v>41</v>
      </c>
      <c r="P12" s="65"/>
      <c r="Q12" s="60" t="s">
        <v>150</v>
      </c>
      <c r="R12" s="60" t="s">
        <v>48</v>
      </c>
      <c r="S12" s="60" t="s">
        <v>49</v>
      </c>
      <c r="T12" s="60" t="s">
        <v>21</v>
      </c>
      <c r="U12" s="66" t="s">
        <v>31</v>
      </c>
      <c r="V12" s="63" t="s">
        <v>23</v>
      </c>
      <c r="W12" s="60" t="s">
        <v>24</v>
      </c>
      <c r="X12" s="55" t="str">
        <f t="shared" si="1"/>
        <v>Đông Lĩnh-Đông Hưng-Thái Bình</v>
      </c>
      <c r="Y12" s="65" t="s">
        <v>46</v>
      </c>
    </row>
    <row r="13" spans="1:25" s="62" customFormat="1" ht="35.1" customHeight="1">
      <c r="A13" s="67">
        <v>8</v>
      </c>
      <c r="B13" s="82" t="s">
        <v>182</v>
      </c>
      <c r="C13" s="69" t="s">
        <v>167</v>
      </c>
      <c r="D13" s="70" t="s">
        <v>141</v>
      </c>
      <c r="E13" s="70" t="s">
        <v>145</v>
      </c>
      <c r="F13" s="71">
        <v>40541</v>
      </c>
      <c r="G13" s="71"/>
      <c r="H13" s="72">
        <f ca="1">+$H$2-F13</f>
        <v>5173</v>
      </c>
      <c r="I13" s="73">
        <f t="shared" ca="1" si="2"/>
        <v>172.43333333333334</v>
      </c>
      <c r="J13" s="73" t="s">
        <v>6</v>
      </c>
      <c r="K13" s="73" t="s">
        <v>75</v>
      </c>
      <c r="L13" s="67" t="s">
        <v>36</v>
      </c>
      <c r="M13" s="67">
        <v>1</v>
      </c>
      <c r="N13" s="80" t="s">
        <v>50</v>
      </c>
      <c r="O13" s="81" t="s">
        <v>41</v>
      </c>
      <c r="P13" s="82"/>
      <c r="Q13" s="78" t="s">
        <v>51</v>
      </c>
      <c r="R13" s="78" t="s">
        <v>14</v>
      </c>
      <c r="S13" s="78" t="s">
        <v>52</v>
      </c>
      <c r="T13" s="78" t="s">
        <v>20</v>
      </c>
      <c r="U13" s="83" t="s">
        <v>30</v>
      </c>
      <c r="V13" s="80">
        <v>39389</v>
      </c>
      <c r="W13" s="78" t="s">
        <v>16</v>
      </c>
      <c r="X13" s="69" t="str">
        <f t="shared" si="1"/>
        <v>Cao Minh-Cao Quang-Vĩnh Phúc</v>
      </c>
      <c r="Y13" s="82" t="s">
        <v>46</v>
      </c>
    </row>
    <row r="14" spans="1:25" s="62" customFormat="1" ht="35.1" customHeight="1">
      <c r="A14" s="56">
        <v>9</v>
      </c>
      <c r="B14" s="65" t="s">
        <v>183</v>
      </c>
      <c r="C14" s="55" t="s">
        <v>169</v>
      </c>
      <c r="D14" s="56" t="s">
        <v>142</v>
      </c>
      <c r="E14" s="56" t="s">
        <v>146</v>
      </c>
      <c r="F14" s="57">
        <v>40541</v>
      </c>
      <c r="G14" s="57"/>
      <c r="H14" s="58">
        <f t="shared" ca="1" si="3"/>
        <v>5173</v>
      </c>
      <c r="I14" s="59">
        <f t="shared" ca="1" si="2"/>
        <v>172.43333333333334</v>
      </c>
      <c r="J14" s="59" t="s">
        <v>6</v>
      </c>
      <c r="K14" s="59" t="s">
        <v>75</v>
      </c>
      <c r="L14" s="53" t="s">
        <v>36</v>
      </c>
      <c r="M14" s="53">
        <v>1</v>
      </c>
      <c r="N14" s="63" t="s">
        <v>28</v>
      </c>
      <c r="O14" s="64" t="s">
        <v>41</v>
      </c>
      <c r="P14" s="65"/>
      <c r="Q14" s="60" t="s">
        <v>53</v>
      </c>
      <c r="R14" s="60" t="s">
        <v>54</v>
      </c>
      <c r="S14" s="60" t="s">
        <v>55</v>
      </c>
      <c r="T14" s="60" t="s">
        <v>20</v>
      </c>
      <c r="U14" s="66" t="s">
        <v>29</v>
      </c>
      <c r="V14" s="63" t="s">
        <v>56</v>
      </c>
      <c r="W14" s="60" t="s">
        <v>16</v>
      </c>
      <c r="X14" s="55" t="str">
        <f t="shared" si="1"/>
        <v>Tiến Thịnh-Mê Linh-Vĩnh Phúc</v>
      </c>
      <c r="Y14" s="65" t="s">
        <v>57</v>
      </c>
    </row>
    <row r="15" spans="1:25" s="62" customFormat="1" ht="35.1" customHeight="1">
      <c r="A15" s="84">
        <v>10</v>
      </c>
      <c r="B15" s="85" t="s">
        <v>184</v>
      </c>
      <c r="C15" s="86" t="s">
        <v>168</v>
      </c>
      <c r="D15" s="87" t="s">
        <v>60</v>
      </c>
      <c r="E15" s="87" t="s">
        <v>65</v>
      </c>
      <c r="F15" s="88">
        <v>41429</v>
      </c>
      <c r="G15" s="88"/>
      <c r="H15" s="89">
        <f ca="1">+$H$2-F15</f>
        <v>4285</v>
      </c>
      <c r="I15" s="90">
        <f ca="1">+H15/30</f>
        <v>142.83333333333334</v>
      </c>
      <c r="J15" s="90" t="s">
        <v>6</v>
      </c>
      <c r="K15" s="90" t="s">
        <v>75</v>
      </c>
      <c r="L15" s="84" t="s">
        <v>32</v>
      </c>
      <c r="M15" s="84">
        <v>1</v>
      </c>
      <c r="N15" s="91">
        <v>27649</v>
      </c>
      <c r="O15" s="92" t="s">
        <v>41</v>
      </c>
      <c r="P15" s="85"/>
      <c r="Q15" s="93" t="s">
        <v>58</v>
      </c>
      <c r="R15" s="93" t="s">
        <v>13</v>
      </c>
      <c r="S15" s="93" t="s">
        <v>35</v>
      </c>
      <c r="T15" s="93" t="s">
        <v>20</v>
      </c>
      <c r="U15" s="94" t="s">
        <v>74</v>
      </c>
      <c r="V15" s="91" t="s">
        <v>11</v>
      </c>
      <c r="W15" s="93" t="s">
        <v>22</v>
      </c>
      <c r="X15" s="86" t="str">
        <f t="shared" si="1"/>
        <v>Đồng Xuân-Phúc Yên-Vĩnh Phúc</v>
      </c>
      <c r="Y15" s="85" t="s">
        <v>57</v>
      </c>
    </row>
  </sheetData>
  <mergeCells count="20">
    <mergeCell ref="L4:L5"/>
    <mergeCell ref="M4:M5"/>
    <mergeCell ref="N4:N5"/>
    <mergeCell ref="O4:O5"/>
    <mergeCell ref="K4:K5"/>
    <mergeCell ref="G4:G5"/>
    <mergeCell ref="H4:H5"/>
    <mergeCell ref="I4:I5"/>
    <mergeCell ref="E4:E5"/>
    <mergeCell ref="J4:J5"/>
    <mergeCell ref="A4:A5"/>
    <mergeCell ref="B4:B5"/>
    <mergeCell ref="C4:C5"/>
    <mergeCell ref="D4:D5"/>
    <mergeCell ref="F4:F5"/>
    <mergeCell ref="Q4:T4"/>
    <mergeCell ref="Y4:Y5"/>
    <mergeCell ref="X4:X5"/>
    <mergeCell ref="U4:W4"/>
    <mergeCell ref="P4:P5"/>
  </mergeCells>
  <pageMargins left="0.7" right="0.7" top="0.75" bottom="0.75" header="0.3" footer="0.3"/>
  <pageSetup paperSize="9" orientation="portrait" cellComments="asDisplayed"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12"/>
  <sheetViews>
    <sheetView topLeftCell="A59" workbookViewId="0">
      <selection activeCell="A67" sqref="A67:F67"/>
    </sheetView>
  </sheetViews>
  <sheetFormatPr defaultColWidth="9.109375" defaultRowHeight="16.8"/>
  <cols>
    <col min="1" max="7" width="4.33203125" style="2" customWidth="1"/>
    <col min="8" max="9" width="5.109375" style="2" customWidth="1"/>
    <col min="10" max="12" width="4.33203125" style="2" customWidth="1"/>
    <col min="13" max="13" width="5.109375" style="2" customWidth="1"/>
    <col min="14" max="20" width="4.33203125" style="2" customWidth="1"/>
    <col min="21" max="21" width="6.33203125" style="2" customWidth="1"/>
    <col min="22" max="16384" width="9.109375" style="2"/>
  </cols>
  <sheetData>
    <row r="1" spans="1:23">
      <c r="A1" s="3"/>
      <c r="H1" s="112" t="s">
        <v>76</v>
      </c>
      <c r="I1" s="112"/>
      <c r="J1" s="112"/>
      <c r="K1" s="112"/>
      <c r="L1" s="112"/>
      <c r="M1" s="112"/>
      <c r="N1" s="112"/>
      <c r="O1" s="112"/>
      <c r="P1" s="112"/>
      <c r="Q1" s="112"/>
      <c r="R1" s="112"/>
      <c r="S1" s="112"/>
      <c r="T1" s="112"/>
      <c r="U1" s="112"/>
    </row>
    <row r="2" spans="1:23" ht="34.5" customHeight="1">
      <c r="A2" s="3"/>
      <c r="H2" s="112" t="s">
        <v>77</v>
      </c>
      <c r="I2" s="112"/>
      <c r="J2" s="112"/>
      <c r="K2" s="112"/>
      <c r="L2" s="112"/>
      <c r="M2" s="112"/>
      <c r="N2" s="112"/>
      <c r="O2" s="112"/>
      <c r="P2" s="112"/>
      <c r="Q2" s="112"/>
      <c r="R2" s="112"/>
      <c r="S2" s="112"/>
      <c r="T2" s="112"/>
      <c r="U2" s="112"/>
    </row>
    <row r="3" spans="1:23">
      <c r="A3" s="2" t="s">
        <v>80</v>
      </c>
      <c r="B3" s="4">
        <f>'Nhan Vien'!A3</f>
        <v>5</v>
      </c>
    </row>
    <row r="4" spans="1:23">
      <c r="L4" s="122" t="s">
        <v>155</v>
      </c>
      <c r="M4" s="122"/>
      <c r="N4" s="122"/>
      <c r="O4" s="122"/>
      <c r="P4" s="123">
        <f>'Nhan Vien'!F3</f>
        <v>40542</v>
      </c>
      <c r="Q4" s="123"/>
      <c r="R4" s="123"/>
      <c r="S4" s="123"/>
      <c r="T4" s="123"/>
      <c r="U4" s="123"/>
    </row>
    <row r="7" spans="1:23" ht="22.8">
      <c r="A7" s="116" t="s">
        <v>130</v>
      </c>
      <c r="B7" s="116"/>
      <c r="C7" s="116"/>
      <c r="D7" s="116"/>
      <c r="E7" s="116"/>
      <c r="F7" s="116"/>
      <c r="G7" s="116"/>
      <c r="H7" s="116"/>
      <c r="I7" s="116"/>
      <c r="J7" s="116"/>
      <c r="K7" s="116"/>
      <c r="L7" s="116"/>
      <c r="M7" s="116"/>
      <c r="N7" s="116"/>
      <c r="O7" s="116"/>
      <c r="P7" s="116"/>
      <c r="Q7" s="116"/>
      <c r="R7" s="116"/>
      <c r="S7" s="116"/>
      <c r="T7" s="116"/>
      <c r="U7" s="116"/>
    </row>
    <row r="8" spans="1:23">
      <c r="A8" s="117"/>
      <c r="B8" s="118"/>
      <c r="C8" s="118"/>
      <c r="D8" s="118"/>
      <c r="E8" s="118"/>
      <c r="F8" s="118"/>
      <c r="G8" s="118"/>
      <c r="H8" s="118"/>
      <c r="I8" s="118"/>
      <c r="J8" s="118"/>
      <c r="K8" s="118"/>
      <c r="L8" s="118"/>
      <c r="M8" s="118"/>
      <c r="N8" s="118"/>
      <c r="O8" s="118"/>
      <c r="P8" s="118"/>
      <c r="Q8" s="118"/>
      <c r="R8" s="118"/>
      <c r="S8" s="118"/>
      <c r="T8" s="118"/>
      <c r="U8" s="118"/>
      <c r="V8" s="34"/>
      <c r="W8" s="34"/>
    </row>
    <row r="9" spans="1:23" ht="24.75" customHeight="1">
      <c r="A9" s="1" t="s">
        <v>156</v>
      </c>
      <c r="R9" s="121"/>
      <c r="S9" s="121"/>
      <c r="T9" s="121"/>
      <c r="V9" s="34"/>
      <c r="W9" s="34"/>
    </row>
    <row r="10" spans="1:23" ht="24.75" customHeight="1">
      <c r="A10" s="1" t="s">
        <v>81</v>
      </c>
      <c r="R10" s="121"/>
      <c r="S10" s="121"/>
      <c r="T10" s="121"/>
      <c r="V10" s="34"/>
      <c r="W10" s="34"/>
    </row>
    <row r="11" spans="1:23" ht="24.75" customHeight="1">
      <c r="A11" s="1" t="s">
        <v>170</v>
      </c>
      <c r="R11" s="121"/>
      <c r="S11" s="121"/>
      <c r="T11" s="121"/>
      <c r="V11" s="34"/>
      <c r="W11" s="34"/>
    </row>
    <row r="12" spans="1:23" ht="24.75" customHeight="1">
      <c r="A12" s="1" t="s">
        <v>171</v>
      </c>
    </row>
    <row r="13" spans="1:23" ht="24.75" customHeight="1">
      <c r="A13" s="2" t="s">
        <v>82</v>
      </c>
      <c r="G13" s="119" t="str">
        <f>'Nhan Vien'!C3</f>
        <v>Nguyễn Thị Minh</v>
      </c>
      <c r="H13" s="119"/>
      <c r="I13" s="119"/>
      <c r="J13" s="119"/>
      <c r="K13" s="119"/>
      <c r="L13" s="1" t="s">
        <v>128</v>
      </c>
      <c r="M13" s="5"/>
      <c r="N13" s="125" t="str">
        <f>'Nhan Vien'!J3</f>
        <v>Nữ</v>
      </c>
      <c r="O13" s="107"/>
      <c r="P13" s="2" t="s">
        <v>83</v>
      </c>
    </row>
    <row r="14" spans="1:23" ht="24.75" customHeight="1">
      <c r="A14" s="2" t="s">
        <v>84</v>
      </c>
      <c r="D14" s="120">
        <f>'Nhan Vien'!N3</f>
        <v>28491</v>
      </c>
      <c r="E14" s="120"/>
      <c r="F14" s="120"/>
      <c r="G14" s="120"/>
      <c r="H14" s="120"/>
      <c r="I14" s="120"/>
      <c r="K14" s="2" t="s">
        <v>85</v>
      </c>
      <c r="L14" s="126" t="str">
        <f>'Nhan Vien'!X3</f>
        <v>Ngọc Thanh-Phúc Yên-Vĩnh Phúc</v>
      </c>
      <c r="M14" s="111"/>
      <c r="N14" s="111"/>
      <c r="O14" s="111"/>
      <c r="P14" s="111"/>
      <c r="Q14" s="111"/>
      <c r="R14" s="111"/>
      <c r="S14" s="111"/>
      <c r="T14" s="111"/>
      <c r="U14" s="111"/>
    </row>
    <row r="15" spans="1:23" ht="24.75" customHeight="1">
      <c r="A15" s="2" t="s">
        <v>86</v>
      </c>
    </row>
    <row r="16" spans="1:23" ht="24.75" customHeight="1">
      <c r="A16" s="2" t="s">
        <v>87</v>
      </c>
      <c r="F16" s="127" t="str">
        <f>'Nhan Vien'!X3</f>
        <v>Ngọc Thanh-Phúc Yên-Vĩnh Phúc</v>
      </c>
      <c r="G16" s="107"/>
      <c r="H16" s="107"/>
      <c r="I16" s="107"/>
      <c r="J16" s="107"/>
      <c r="K16" s="107"/>
      <c r="L16" s="107"/>
      <c r="M16" s="107"/>
      <c r="N16" s="107"/>
      <c r="O16" s="107"/>
    </row>
    <row r="17" spans="1:21" ht="24.75" customHeight="1">
      <c r="A17" s="2" t="s">
        <v>88</v>
      </c>
      <c r="D17" s="127" t="str">
        <f>'Nhan Vien'!U3</f>
        <v>135471435</v>
      </c>
      <c r="E17" s="107"/>
      <c r="F17" s="107"/>
      <c r="G17" s="107"/>
      <c r="H17" s="2" t="s">
        <v>89</v>
      </c>
      <c r="J17" s="108">
        <f>'Nhan Vien'!V3</f>
        <v>41277</v>
      </c>
      <c r="K17" s="108"/>
      <c r="L17" s="108"/>
      <c r="M17" s="108"/>
      <c r="N17" s="2" t="s">
        <v>85</v>
      </c>
      <c r="O17" s="128" t="str">
        <f>'Nhan Vien'!W3</f>
        <v>CA. Vĩnh Phúc</v>
      </c>
    </row>
    <row r="18" spans="1:21" ht="24.75" customHeight="1">
      <c r="A18" s="2" t="s">
        <v>90</v>
      </c>
    </row>
    <row r="19" spans="1:21" ht="24.75" customHeight="1">
      <c r="A19" s="2" t="s">
        <v>91</v>
      </c>
    </row>
    <row r="20" spans="1:21" ht="24.75" customHeight="1">
      <c r="A20" s="3" t="s">
        <v>92</v>
      </c>
    </row>
    <row r="21" spans="1:21" ht="24.75" customHeight="1">
      <c r="A21" s="6" t="s">
        <v>159</v>
      </c>
    </row>
    <row r="22" spans="1:21" ht="24.75" customHeight="1">
      <c r="A22" s="6" t="s">
        <v>93</v>
      </c>
      <c r="D22" s="109">
        <f>P4</f>
        <v>40542</v>
      </c>
      <c r="E22" s="109"/>
      <c r="F22" s="109"/>
      <c r="G22" s="109"/>
      <c r="H22" s="109"/>
      <c r="I22" s="109"/>
      <c r="J22" s="110" t="s">
        <v>94</v>
      </c>
      <c r="K22" s="110"/>
      <c r="L22" s="110"/>
      <c r="M22" s="109">
        <f>DATE(YEAR(P4)+1,MONTH(P4),DAY(P4))</f>
        <v>40907</v>
      </c>
      <c r="N22" s="109"/>
      <c r="O22" s="109"/>
      <c r="P22" s="109"/>
      <c r="Q22" s="109"/>
      <c r="R22" s="109"/>
      <c r="S22" s="109"/>
      <c r="T22" s="109"/>
      <c r="U22" s="109"/>
    </row>
    <row r="23" spans="1:21" ht="24.75" customHeight="1">
      <c r="A23" s="6" t="s">
        <v>174</v>
      </c>
    </row>
    <row r="24" spans="1:21" ht="24.75" customHeight="1">
      <c r="A24" s="2" t="s">
        <v>173</v>
      </c>
    </row>
    <row r="25" spans="1:21" ht="24.75" customHeight="1">
      <c r="A25" s="6" t="s">
        <v>95</v>
      </c>
    </row>
    <row r="26" spans="1:21" ht="24.75" customHeight="1">
      <c r="A26" s="6" t="s">
        <v>96</v>
      </c>
    </row>
    <row r="27" spans="1:21" ht="24.75" customHeight="1">
      <c r="A27" s="6" t="s">
        <v>97</v>
      </c>
    </row>
    <row r="28" spans="1:21" ht="24.75" customHeight="1">
      <c r="A28" s="3" t="s">
        <v>98</v>
      </c>
    </row>
    <row r="29" spans="1:21" ht="24.75" customHeight="1">
      <c r="A29" s="6" t="s">
        <v>99</v>
      </c>
    </row>
    <row r="30" spans="1:21" ht="24.75" customHeight="1">
      <c r="A30" s="6" t="s">
        <v>100</v>
      </c>
    </row>
    <row r="31" spans="1:21" ht="24.75" customHeight="1">
      <c r="A31" s="2" t="s">
        <v>101</v>
      </c>
    </row>
    <row r="32" spans="1:21" ht="24.75" customHeight="1">
      <c r="A32" s="3" t="s">
        <v>102</v>
      </c>
    </row>
    <row r="33" spans="1:21" ht="24.75" customHeight="1">
      <c r="A33" s="6" t="s">
        <v>103</v>
      </c>
    </row>
    <row r="34" spans="1:21" ht="24.75" customHeight="1">
      <c r="A34" s="6" t="s">
        <v>134</v>
      </c>
      <c r="F34" s="2" t="s">
        <v>135</v>
      </c>
      <c r="K34" s="2" t="s">
        <v>136</v>
      </c>
    </row>
    <row r="35" spans="1:21" ht="24.75" customHeight="1">
      <c r="A35" s="6" t="s">
        <v>133</v>
      </c>
      <c r="L35" s="114">
        <v>2900000</v>
      </c>
      <c r="M35" s="114"/>
      <c r="N35" s="114"/>
      <c r="O35" s="114"/>
      <c r="P35" s="7" t="s">
        <v>129</v>
      </c>
      <c r="Q35" s="8"/>
      <c r="R35" s="8"/>
      <c r="S35" s="8"/>
      <c r="T35" s="8"/>
      <c r="U35" s="8"/>
    </row>
    <row r="36" spans="1:21" ht="24.75" customHeight="1">
      <c r="A36" s="9" t="s">
        <v>131</v>
      </c>
    </row>
    <row r="37" spans="1:21" ht="24.75" customHeight="1">
      <c r="A37" s="6" t="s">
        <v>104</v>
      </c>
    </row>
    <row r="38" spans="1:21" ht="24.75" customHeight="1">
      <c r="A38" s="6" t="s">
        <v>105</v>
      </c>
    </row>
    <row r="39" spans="1:21" ht="24.75" customHeight="1">
      <c r="A39" s="6" t="s">
        <v>106</v>
      </c>
    </row>
    <row r="40" spans="1:21" ht="24.75" customHeight="1">
      <c r="A40" s="6" t="s">
        <v>107</v>
      </c>
    </row>
    <row r="41" spans="1:21" ht="24.75" customHeight="1">
      <c r="A41" s="6" t="s">
        <v>108</v>
      </c>
    </row>
    <row r="42" spans="1:21" ht="24.75" customHeight="1">
      <c r="A42" s="10" t="s">
        <v>109</v>
      </c>
    </row>
    <row r="43" spans="1:21" ht="24.75" customHeight="1">
      <c r="A43" s="10" t="s">
        <v>132</v>
      </c>
    </row>
    <row r="44" spans="1:21" ht="24.75" customHeight="1">
      <c r="A44" s="10" t="s">
        <v>110</v>
      </c>
    </row>
    <row r="45" spans="1:21" ht="24.75" customHeight="1">
      <c r="A45" s="10" t="s">
        <v>111</v>
      </c>
    </row>
    <row r="46" spans="1:21" ht="24.75" customHeight="1">
      <c r="A46" s="11" t="s">
        <v>112</v>
      </c>
    </row>
    <row r="47" spans="1:21" ht="24.75" customHeight="1">
      <c r="A47" s="10" t="s">
        <v>113</v>
      </c>
    </row>
    <row r="48" spans="1:21" ht="24.75" customHeight="1">
      <c r="A48" s="10" t="s">
        <v>114</v>
      </c>
    </row>
    <row r="49" spans="1:21" ht="24.75" customHeight="1">
      <c r="A49" s="10" t="s">
        <v>115</v>
      </c>
    </row>
    <row r="50" spans="1:21" ht="24.75" customHeight="1">
      <c r="A50" s="11" t="s">
        <v>116</v>
      </c>
    </row>
    <row r="51" spans="1:21" ht="24.75" customHeight="1">
      <c r="A51" s="11" t="s">
        <v>118</v>
      </c>
    </row>
    <row r="52" spans="1:21" ht="24.75" customHeight="1">
      <c r="A52" s="10" t="s">
        <v>119</v>
      </c>
    </row>
    <row r="53" spans="1:21" ht="41.25" customHeight="1">
      <c r="A53" s="113" t="s">
        <v>120</v>
      </c>
      <c r="B53" s="113"/>
      <c r="C53" s="113"/>
      <c r="D53" s="113"/>
      <c r="E53" s="113"/>
      <c r="F53" s="113"/>
      <c r="G53" s="113"/>
      <c r="H53" s="113"/>
      <c r="I53" s="113"/>
      <c r="J53" s="113"/>
      <c r="K53" s="113"/>
      <c r="L53" s="113"/>
      <c r="M53" s="113"/>
      <c r="N53" s="113"/>
      <c r="O53" s="113"/>
      <c r="P53" s="113"/>
      <c r="Q53" s="113"/>
      <c r="R53" s="113"/>
      <c r="S53" s="113"/>
      <c r="T53" s="113"/>
      <c r="U53" s="113"/>
    </row>
    <row r="54" spans="1:21" ht="24.75" customHeight="1">
      <c r="A54" s="11" t="s">
        <v>121</v>
      </c>
    </row>
    <row r="55" spans="1:21" ht="24.75" customHeight="1">
      <c r="A55" s="12" t="s">
        <v>122</v>
      </c>
    </row>
    <row r="56" spans="1:21" ht="36.75" customHeight="1">
      <c r="A56" s="113" t="s">
        <v>127</v>
      </c>
      <c r="B56" s="113"/>
      <c r="C56" s="113"/>
      <c r="D56" s="113"/>
      <c r="E56" s="113"/>
      <c r="F56" s="113"/>
      <c r="G56" s="113"/>
      <c r="H56" s="113"/>
      <c r="I56" s="113"/>
      <c r="J56" s="113"/>
      <c r="K56" s="113"/>
      <c r="L56" s="113"/>
      <c r="M56" s="113"/>
      <c r="N56" s="113"/>
      <c r="O56" s="113"/>
      <c r="P56" s="113"/>
      <c r="Q56" s="113"/>
      <c r="R56" s="113"/>
      <c r="S56" s="113"/>
      <c r="T56" s="113"/>
      <c r="U56" s="113"/>
    </row>
    <row r="57" spans="1:21" ht="24.75" customHeight="1">
      <c r="A57" s="11" t="s">
        <v>117</v>
      </c>
    </row>
    <row r="58" spans="1:21" ht="53.25" customHeight="1">
      <c r="A58" s="113" t="s">
        <v>123</v>
      </c>
      <c r="B58" s="113"/>
      <c r="C58" s="113"/>
      <c r="D58" s="113"/>
      <c r="E58" s="113"/>
      <c r="F58" s="113"/>
      <c r="G58" s="113"/>
      <c r="H58" s="113"/>
      <c r="I58" s="113"/>
      <c r="J58" s="113"/>
      <c r="K58" s="113"/>
      <c r="L58" s="113"/>
      <c r="M58" s="113"/>
      <c r="N58" s="113"/>
      <c r="O58" s="113"/>
      <c r="P58" s="113"/>
      <c r="Q58" s="113"/>
      <c r="R58" s="113"/>
      <c r="S58" s="113"/>
      <c r="T58" s="113"/>
      <c r="U58" s="113"/>
    </row>
    <row r="59" spans="1:21" ht="66.75" customHeight="1">
      <c r="A59" s="113" t="s">
        <v>124</v>
      </c>
      <c r="B59" s="113"/>
      <c r="C59" s="113"/>
      <c r="D59" s="113"/>
      <c r="E59" s="113"/>
      <c r="F59" s="113"/>
      <c r="G59" s="113"/>
      <c r="H59" s="113"/>
      <c r="I59" s="113"/>
      <c r="J59" s="113"/>
      <c r="K59" s="113"/>
      <c r="L59" s="113"/>
      <c r="M59" s="113"/>
      <c r="N59" s="113"/>
      <c r="O59" s="113"/>
      <c r="P59" s="113"/>
      <c r="Q59" s="113"/>
      <c r="R59" s="113"/>
      <c r="S59" s="113"/>
      <c r="T59" s="113"/>
      <c r="U59" s="113"/>
    </row>
    <row r="60" spans="1:21" ht="24.75" customHeight="1">
      <c r="A60" s="13" t="s">
        <v>172</v>
      </c>
      <c r="K60" s="109">
        <f>P4</f>
        <v>40542</v>
      </c>
      <c r="L60" s="109"/>
      <c r="M60" s="109"/>
      <c r="N60" s="109"/>
      <c r="O60" s="109"/>
      <c r="P60" s="109"/>
      <c r="Q60" s="109"/>
      <c r="R60" s="109"/>
      <c r="S60" s="109"/>
      <c r="T60" s="109"/>
      <c r="U60" s="109"/>
    </row>
    <row r="61" spans="1:21" ht="24.75" customHeight="1"/>
    <row r="62" spans="1:21" ht="24.75" customHeight="1">
      <c r="A62" s="112" t="s">
        <v>126</v>
      </c>
      <c r="B62" s="112"/>
      <c r="C62" s="112"/>
      <c r="D62" s="112"/>
      <c r="E62" s="112"/>
      <c r="F62" s="112"/>
      <c r="N62" s="112" t="s">
        <v>125</v>
      </c>
      <c r="O62" s="112"/>
      <c r="P62" s="112"/>
      <c r="Q62" s="112"/>
      <c r="R62" s="112"/>
      <c r="S62" s="112"/>
      <c r="T62" s="112"/>
      <c r="U62" s="112"/>
    </row>
    <row r="63" spans="1:21" ht="24.75" customHeight="1">
      <c r="A63" s="115" t="s">
        <v>78</v>
      </c>
      <c r="B63" s="115"/>
      <c r="C63" s="115"/>
      <c r="D63" s="115"/>
      <c r="E63" s="115"/>
      <c r="F63" s="115"/>
      <c r="N63" s="115" t="s">
        <v>158</v>
      </c>
      <c r="O63" s="115"/>
      <c r="P63" s="115"/>
      <c r="Q63" s="115"/>
      <c r="R63" s="115"/>
      <c r="S63" s="115"/>
      <c r="T63" s="115"/>
      <c r="U63" s="115"/>
    </row>
    <row r="64" spans="1:21" ht="24.75" customHeight="1"/>
    <row r="65" spans="1:21" ht="24.75" customHeight="1"/>
    <row r="66" spans="1:21" ht="24.75" customHeight="1"/>
    <row r="67" spans="1:21" ht="24.75" customHeight="1">
      <c r="A67" s="111" t="str">
        <f>G13</f>
        <v>Nguyễn Thị Minh</v>
      </c>
      <c r="B67" s="111"/>
      <c r="C67" s="111"/>
      <c r="D67" s="111"/>
      <c r="E67" s="111"/>
      <c r="F67" s="111"/>
      <c r="N67" s="112" t="s">
        <v>157</v>
      </c>
      <c r="O67" s="112"/>
      <c r="P67" s="112"/>
      <c r="Q67" s="112"/>
      <c r="R67" s="112"/>
      <c r="S67" s="112"/>
      <c r="T67" s="112"/>
      <c r="U67" s="112"/>
    </row>
    <row r="68" spans="1:21" ht="24.75" customHeight="1"/>
    <row r="69" spans="1:21" ht="24.75" customHeight="1"/>
    <row r="70" spans="1:21" ht="24.75" customHeight="1"/>
    <row r="71" spans="1:21" ht="24.75" customHeight="1"/>
    <row r="72" spans="1:21" ht="24.75" customHeight="1"/>
    <row r="73" spans="1:21" ht="24.75" customHeight="1"/>
    <row r="74" spans="1:21" ht="24.75" customHeight="1"/>
    <row r="75" spans="1:21" ht="24.75" customHeight="1"/>
    <row r="76" spans="1:21" ht="24.75" customHeight="1"/>
    <row r="77" spans="1:21" ht="24.75" customHeight="1"/>
    <row r="78" spans="1:21" ht="24.75" customHeight="1"/>
    <row r="79" spans="1:21" ht="24.75" customHeight="1"/>
    <row r="80" spans="1:21"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row r="93" ht="24.75" customHeight="1"/>
    <row r="94" ht="24.75" customHeight="1"/>
    <row r="95" ht="24.75" customHeight="1"/>
    <row r="96" ht="24.75" customHeight="1"/>
    <row r="97" ht="24.75" customHeight="1"/>
    <row r="98" ht="24.75" customHeight="1"/>
    <row r="99" ht="24.75" customHeight="1"/>
    <row r="100" ht="24.75" customHeight="1"/>
    <row r="101" ht="24.75" customHeight="1"/>
    <row r="102" ht="24.75" customHeight="1"/>
    <row r="103" ht="24.75" customHeight="1"/>
    <row r="104" ht="24.75" customHeight="1"/>
    <row r="105" ht="24.75" customHeight="1"/>
    <row r="106" ht="24.75" customHeight="1"/>
    <row r="107" ht="24.75" customHeight="1"/>
    <row r="108" ht="24.75" customHeight="1"/>
    <row r="109" ht="24.75" customHeight="1"/>
    <row r="110" ht="24.75" customHeight="1"/>
    <row r="111" ht="24.75" customHeight="1"/>
    <row r="112" ht="24.75" customHeight="1"/>
  </sheetData>
  <mergeCells count="29">
    <mergeCell ref="H1:U1"/>
    <mergeCell ref="H2:U2"/>
    <mergeCell ref="L4:O4"/>
    <mergeCell ref="P4:U4"/>
    <mergeCell ref="A7:U7"/>
    <mergeCell ref="A8:U8"/>
    <mergeCell ref="G13:K13"/>
    <mergeCell ref="N13:O13"/>
    <mergeCell ref="D14:I14"/>
    <mergeCell ref="L14:U14"/>
    <mergeCell ref="R9:T11"/>
    <mergeCell ref="A67:F67"/>
    <mergeCell ref="N67:U67"/>
    <mergeCell ref="A53:U53"/>
    <mergeCell ref="A56:U56"/>
    <mergeCell ref="A58:U58"/>
    <mergeCell ref="A59:U59"/>
    <mergeCell ref="L35:O35"/>
    <mergeCell ref="A62:F62"/>
    <mergeCell ref="N62:U62"/>
    <mergeCell ref="A63:F63"/>
    <mergeCell ref="N63:U63"/>
    <mergeCell ref="K60:U60"/>
    <mergeCell ref="F16:O16"/>
    <mergeCell ref="D17:G17"/>
    <mergeCell ref="J17:M17"/>
    <mergeCell ref="D22:I22"/>
    <mergeCell ref="M22:U22"/>
    <mergeCell ref="J22:L22"/>
  </mergeCells>
  <dataValidations count="1">
    <dataValidation allowBlank="1" showInputMessage="1" showErrorMessage="1" promptTitle="NGAY HOP DONG" prompt="Nhập ngày hợp đồng vào ô này, nhập theo dạng dd/mm/yyyy" sqref="P4:U4" xr:uid="{00000000-0002-0000-0200-000000000000}"/>
  </dataValidations>
  <pageMargins left="0.51181102362204722" right="0.27559055118110237" top="0.26" bottom="0.39370078740157483" header="0.12" footer="0.31496062992125984"/>
  <pageSetup paperSize="9" scale="95" orientation="portrait" cellComments="asDisplayed"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BA9A5-8A84-4306-ADCE-AAF892BF18E5}">
  <dimension ref="A1:X112"/>
  <sheetViews>
    <sheetView workbookViewId="0">
      <selection activeCell="B4" sqref="B4"/>
    </sheetView>
  </sheetViews>
  <sheetFormatPr defaultColWidth="9.109375" defaultRowHeight="16.8"/>
  <cols>
    <col min="1" max="7" width="4.33203125" style="2" customWidth="1"/>
    <col min="8" max="9" width="5.109375" style="2" customWidth="1"/>
    <col min="10" max="12" width="4.33203125" style="2" customWidth="1"/>
    <col min="13" max="13" width="5.109375" style="2" customWidth="1"/>
    <col min="14" max="20" width="4.33203125" style="2" customWidth="1"/>
    <col min="21" max="21" width="6.33203125" style="2" customWidth="1"/>
    <col min="22" max="16384" width="9.109375" style="2"/>
  </cols>
  <sheetData>
    <row r="1" spans="1:24">
      <c r="A1" s="3"/>
      <c r="H1" s="112" t="s">
        <v>76</v>
      </c>
      <c r="I1" s="112"/>
      <c r="J1" s="112"/>
      <c r="K1" s="112"/>
      <c r="L1" s="112"/>
      <c r="M1" s="112"/>
      <c r="N1" s="112"/>
      <c r="O1" s="112"/>
      <c r="P1" s="112"/>
      <c r="Q1" s="112"/>
      <c r="R1" s="112"/>
      <c r="S1" s="112"/>
      <c r="T1" s="112"/>
      <c r="U1" s="112"/>
    </row>
    <row r="2" spans="1:24" ht="34.5" customHeight="1">
      <c r="A2" s="3"/>
      <c r="H2" s="112" t="s">
        <v>77</v>
      </c>
      <c r="I2" s="112"/>
      <c r="J2" s="112"/>
      <c r="K2" s="112"/>
      <c r="L2" s="112"/>
      <c r="M2" s="112"/>
      <c r="N2" s="112"/>
      <c r="O2" s="112"/>
      <c r="P2" s="112"/>
      <c r="Q2" s="112"/>
      <c r="R2" s="112"/>
      <c r="S2" s="112"/>
      <c r="T2" s="112"/>
      <c r="U2" s="112"/>
    </row>
    <row r="3" spans="1:24">
      <c r="A3" s="2" t="s">
        <v>80</v>
      </c>
      <c r="B3" s="4">
        <f>'Nhan Vien'!A3</f>
        <v>5</v>
      </c>
    </row>
    <row r="4" spans="1:24">
      <c r="L4" s="122" t="s">
        <v>155</v>
      </c>
      <c r="M4" s="122"/>
      <c r="N4" s="122"/>
      <c r="O4" s="122"/>
      <c r="P4" s="123">
        <v>45970</v>
      </c>
      <c r="Q4" s="123"/>
      <c r="R4" s="123"/>
      <c r="S4" s="123"/>
      <c r="T4" s="123"/>
      <c r="U4" s="123"/>
    </row>
    <row r="7" spans="1:24" ht="22.8">
      <c r="A7" s="124" t="s">
        <v>193</v>
      </c>
      <c r="B7" s="124"/>
      <c r="C7" s="124"/>
      <c r="D7" s="124"/>
      <c r="E7" s="124"/>
      <c r="F7" s="124"/>
      <c r="G7" s="124"/>
      <c r="H7" s="124"/>
      <c r="I7" s="124"/>
      <c r="J7" s="124"/>
      <c r="K7" s="124"/>
      <c r="L7" s="124"/>
      <c r="M7" s="124"/>
      <c r="N7" s="124"/>
      <c r="O7" s="124"/>
      <c r="P7" s="124"/>
      <c r="Q7" s="124"/>
      <c r="R7" s="124"/>
      <c r="S7" s="124"/>
      <c r="T7" s="124"/>
      <c r="U7" s="124"/>
    </row>
    <row r="8" spans="1:24">
      <c r="A8" s="117"/>
      <c r="B8" s="118"/>
      <c r="C8" s="118"/>
      <c r="D8" s="118"/>
      <c r="E8" s="118"/>
      <c r="F8" s="118"/>
      <c r="G8" s="118"/>
      <c r="H8" s="118"/>
      <c r="I8" s="118"/>
      <c r="J8" s="118"/>
      <c r="K8" s="118"/>
      <c r="L8" s="118"/>
      <c r="M8" s="118"/>
      <c r="N8" s="118"/>
      <c r="O8" s="118"/>
      <c r="P8" s="118"/>
      <c r="Q8" s="118"/>
      <c r="R8" s="118"/>
      <c r="S8" s="118"/>
      <c r="T8" s="118"/>
      <c r="U8" s="118"/>
      <c r="V8" s="34"/>
      <c r="W8" s="34"/>
      <c r="X8" s="34"/>
    </row>
    <row r="9" spans="1:24" ht="24.75" customHeight="1">
      <c r="A9" s="1" t="s">
        <v>156</v>
      </c>
      <c r="V9" s="34"/>
      <c r="W9" s="34"/>
      <c r="X9" s="34"/>
    </row>
    <row r="10" spans="1:24" ht="24.75" customHeight="1">
      <c r="A10" s="1" t="s">
        <v>81</v>
      </c>
      <c r="V10" s="34"/>
      <c r="W10" s="34"/>
      <c r="X10" s="34"/>
    </row>
    <row r="11" spans="1:24" ht="24.75" customHeight="1">
      <c r="A11" s="1" t="s">
        <v>170</v>
      </c>
      <c r="V11" s="34"/>
      <c r="W11" s="34"/>
      <c r="X11" s="34"/>
    </row>
    <row r="12" spans="1:24" ht="24.75" customHeight="1">
      <c r="A12" s="1" t="s">
        <v>171</v>
      </c>
    </row>
    <row r="13" spans="1:24" ht="24.75" customHeight="1">
      <c r="A13" s="2" t="s">
        <v>82</v>
      </c>
      <c r="G13" s="119" t="str">
        <f>'Nhan Vien'!C3</f>
        <v>Nguyễn Thị Minh</v>
      </c>
      <c r="H13" s="119"/>
      <c r="I13" s="119"/>
      <c r="J13" s="119"/>
      <c r="K13" s="119"/>
      <c r="L13" s="1" t="s">
        <v>128</v>
      </c>
      <c r="M13" s="5"/>
      <c r="N13" s="125" t="str">
        <f>'Nhan Vien'!J3</f>
        <v>Nữ</v>
      </c>
      <c r="O13" s="107"/>
      <c r="P13" s="2" t="s">
        <v>83</v>
      </c>
    </row>
    <row r="14" spans="1:24" ht="24.75" customHeight="1">
      <c r="A14" s="2" t="s">
        <v>84</v>
      </c>
      <c r="D14" s="120">
        <f>'Nhan Vien'!N3</f>
        <v>28491</v>
      </c>
      <c r="E14" s="120"/>
      <c r="F14" s="120"/>
      <c r="G14" s="120"/>
      <c r="H14" s="120"/>
      <c r="I14" s="120"/>
      <c r="K14" s="2" t="s">
        <v>85</v>
      </c>
      <c r="L14" s="126" t="str">
        <f>'Nhan Vien'!X3</f>
        <v>Ngọc Thanh-Phúc Yên-Vĩnh Phúc</v>
      </c>
      <c r="M14" s="111"/>
      <c r="N14" s="111"/>
      <c r="O14" s="111"/>
      <c r="P14" s="111"/>
      <c r="Q14" s="111"/>
      <c r="R14" s="111"/>
      <c r="S14" s="111"/>
      <c r="T14" s="111"/>
      <c r="U14" s="111"/>
    </row>
    <row r="15" spans="1:24" ht="24.75" customHeight="1">
      <c r="A15" s="2" t="s">
        <v>86</v>
      </c>
    </row>
    <row r="16" spans="1:24" ht="24.75" customHeight="1">
      <c r="A16" s="2" t="s">
        <v>87</v>
      </c>
      <c r="F16" s="127" t="str">
        <f>L14</f>
        <v>Ngọc Thanh-Phúc Yên-Vĩnh Phúc</v>
      </c>
      <c r="G16" s="107"/>
      <c r="H16" s="107"/>
      <c r="I16" s="107"/>
      <c r="J16" s="107"/>
      <c r="K16" s="107"/>
      <c r="L16" s="107"/>
      <c r="M16" s="107"/>
      <c r="N16" s="107"/>
      <c r="O16" s="107"/>
    </row>
    <row r="17" spans="1:21" ht="24.75" customHeight="1">
      <c r="A17" s="2" t="s">
        <v>88</v>
      </c>
      <c r="D17" s="127" t="str">
        <f>'Nhan Vien'!U3</f>
        <v>135471435</v>
      </c>
      <c r="E17" s="107"/>
      <c r="F17" s="107"/>
      <c r="G17" s="107"/>
      <c r="H17" s="2" t="s">
        <v>89</v>
      </c>
      <c r="J17" s="108">
        <f>'Nhan Vien'!V3</f>
        <v>41277</v>
      </c>
      <c r="K17" s="108"/>
      <c r="L17" s="108"/>
      <c r="M17" s="108"/>
      <c r="N17" s="2" t="s">
        <v>85</v>
      </c>
      <c r="O17" s="128" t="str">
        <f>'Nhan Vien'!W3</f>
        <v>CA. Vĩnh Phúc</v>
      </c>
    </row>
    <row r="18" spans="1:21" ht="24.75" customHeight="1">
      <c r="A18" s="2" t="s">
        <v>90</v>
      </c>
    </row>
    <row r="19" spans="1:21" ht="24.75" customHeight="1">
      <c r="A19" s="2" t="s">
        <v>91</v>
      </c>
    </row>
    <row r="20" spans="1:21" ht="24.75" customHeight="1">
      <c r="A20" s="3" t="s">
        <v>92</v>
      </c>
    </row>
    <row r="21" spans="1:21" ht="24.75" customHeight="1">
      <c r="A21" s="6" t="s">
        <v>159</v>
      </c>
    </row>
    <row r="22" spans="1:21" ht="24.75" customHeight="1">
      <c r="A22" s="6" t="s">
        <v>93</v>
      </c>
      <c r="D22" s="109">
        <f>P4</f>
        <v>45970</v>
      </c>
      <c r="E22" s="109"/>
      <c r="F22" s="109"/>
      <c r="G22" s="109"/>
      <c r="H22" s="109"/>
      <c r="I22" s="109"/>
      <c r="J22" s="110" t="s">
        <v>94</v>
      </c>
      <c r="K22" s="110"/>
      <c r="L22" s="110"/>
      <c r="M22" s="109">
        <f>DATE(YEAR(P4)+1,MONTH(P4),DAY(P4))</f>
        <v>46335</v>
      </c>
      <c r="N22" s="109"/>
      <c r="O22" s="109"/>
      <c r="P22" s="109"/>
      <c r="Q22" s="109"/>
      <c r="R22" s="109"/>
      <c r="S22" s="109"/>
      <c r="T22" s="109"/>
      <c r="U22" s="109"/>
    </row>
    <row r="23" spans="1:21" ht="24.75" customHeight="1">
      <c r="A23" s="6" t="s">
        <v>174</v>
      </c>
    </row>
    <row r="24" spans="1:21" ht="24.75" customHeight="1">
      <c r="A24" s="2" t="s">
        <v>173</v>
      </c>
    </row>
    <row r="25" spans="1:21" ht="24.75" customHeight="1">
      <c r="A25" s="6" t="s">
        <v>95</v>
      </c>
    </row>
    <row r="26" spans="1:21" ht="24.75" customHeight="1">
      <c r="A26" s="6" t="s">
        <v>96</v>
      </c>
    </row>
    <row r="27" spans="1:21" ht="24.75" customHeight="1">
      <c r="A27" s="6" t="s">
        <v>97</v>
      </c>
    </row>
    <row r="28" spans="1:21" ht="24.75" customHeight="1">
      <c r="A28" s="3" t="s">
        <v>98</v>
      </c>
    </row>
    <row r="29" spans="1:21" ht="24.75" customHeight="1">
      <c r="A29" s="6" t="s">
        <v>99</v>
      </c>
    </row>
    <row r="30" spans="1:21" ht="24.75" customHeight="1">
      <c r="A30" s="6" t="s">
        <v>100</v>
      </c>
    </row>
    <row r="31" spans="1:21" ht="24.75" customHeight="1">
      <c r="A31" s="2" t="s">
        <v>101</v>
      </c>
    </row>
    <row r="32" spans="1:21" ht="24.75" customHeight="1">
      <c r="A32" s="3" t="s">
        <v>102</v>
      </c>
    </row>
    <row r="33" spans="1:21" ht="24.75" customHeight="1">
      <c r="A33" s="6" t="s">
        <v>103</v>
      </c>
    </row>
    <row r="34" spans="1:21" ht="24.75" customHeight="1">
      <c r="A34" s="6" t="s">
        <v>134</v>
      </c>
      <c r="F34" s="2" t="s">
        <v>135</v>
      </c>
      <c r="K34" s="2" t="s">
        <v>136</v>
      </c>
    </row>
    <row r="35" spans="1:21" ht="24.75" customHeight="1">
      <c r="A35" s="6" t="s">
        <v>133</v>
      </c>
      <c r="L35" s="114">
        <v>2900000</v>
      </c>
      <c r="M35" s="114"/>
      <c r="N35" s="114"/>
      <c r="O35" s="114"/>
      <c r="P35" s="7" t="s">
        <v>129</v>
      </c>
      <c r="Q35" s="8"/>
      <c r="R35" s="8"/>
      <c r="S35" s="8"/>
      <c r="T35" s="8"/>
      <c r="U35" s="8"/>
    </row>
    <row r="36" spans="1:21" ht="24.75" customHeight="1">
      <c r="A36" s="9" t="s">
        <v>131</v>
      </c>
    </row>
    <row r="37" spans="1:21" ht="24.75" customHeight="1">
      <c r="A37" s="6" t="s">
        <v>104</v>
      </c>
    </row>
    <row r="38" spans="1:21" ht="24.75" customHeight="1">
      <c r="A38" s="6" t="s">
        <v>105</v>
      </c>
    </row>
    <row r="39" spans="1:21" ht="24.75" customHeight="1">
      <c r="A39" s="6" t="s">
        <v>106</v>
      </c>
    </row>
    <row r="40" spans="1:21" ht="24.75" customHeight="1">
      <c r="A40" s="6" t="s">
        <v>107</v>
      </c>
    </row>
    <row r="41" spans="1:21" ht="24.75" customHeight="1">
      <c r="A41" s="6" t="s">
        <v>108</v>
      </c>
    </row>
    <row r="42" spans="1:21" ht="24.75" customHeight="1">
      <c r="A42" s="10" t="s">
        <v>109</v>
      </c>
    </row>
    <row r="43" spans="1:21" ht="24.75" customHeight="1">
      <c r="A43" s="10" t="s">
        <v>132</v>
      </c>
    </row>
    <row r="44" spans="1:21" ht="24.75" customHeight="1">
      <c r="A44" s="10" t="s">
        <v>110</v>
      </c>
    </row>
    <row r="45" spans="1:21" ht="24.75" customHeight="1">
      <c r="A45" s="10" t="s">
        <v>111</v>
      </c>
    </row>
    <row r="46" spans="1:21" ht="24.75" customHeight="1">
      <c r="A46" s="11" t="s">
        <v>112</v>
      </c>
    </row>
    <row r="47" spans="1:21" ht="24.75" customHeight="1">
      <c r="A47" s="10" t="s">
        <v>113</v>
      </c>
    </row>
    <row r="48" spans="1:21" ht="24.75" customHeight="1">
      <c r="A48" s="10" t="s">
        <v>114</v>
      </c>
    </row>
    <row r="49" spans="1:21" ht="24.75" customHeight="1">
      <c r="A49" s="10" t="s">
        <v>115</v>
      </c>
    </row>
    <row r="50" spans="1:21" ht="24.75" customHeight="1">
      <c r="A50" s="11" t="s">
        <v>116</v>
      </c>
    </row>
    <row r="51" spans="1:21" ht="24.75" customHeight="1">
      <c r="A51" s="11" t="s">
        <v>118</v>
      </c>
    </row>
    <row r="52" spans="1:21" ht="24.75" customHeight="1">
      <c r="A52" s="10" t="s">
        <v>119</v>
      </c>
    </row>
    <row r="53" spans="1:21" ht="41.25" customHeight="1">
      <c r="A53" s="113" t="s">
        <v>120</v>
      </c>
      <c r="B53" s="113"/>
      <c r="C53" s="113"/>
      <c r="D53" s="113"/>
      <c r="E53" s="113"/>
      <c r="F53" s="113"/>
      <c r="G53" s="113"/>
      <c r="H53" s="113"/>
      <c r="I53" s="113"/>
      <c r="J53" s="113"/>
      <c r="K53" s="113"/>
      <c r="L53" s="113"/>
      <c r="M53" s="113"/>
      <c r="N53" s="113"/>
      <c r="O53" s="113"/>
      <c r="P53" s="113"/>
      <c r="Q53" s="113"/>
      <c r="R53" s="113"/>
      <c r="S53" s="113"/>
      <c r="T53" s="113"/>
      <c r="U53" s="113"/>
    </row>
    <row r="54" spans="1:21" ht="24.75" customHeight="1">
      <c r="A54" s="11" t="s">
        <v>121</v>
      </c>
    </row>
    <row r="55" spans="1:21" ht="24.75" customHeight="1">
      <c r="A55" s="12" t="s">
        <v>122</v>
      </c>
    </row>
    <row r="56" spans="1:21" ht="36.75" customHeight="1">
      <c r="A56" s="113" t="s">
        <v>127</v>
      </c>
      <c r="B56" s="113"/>
      <c r="C56" s="113"/>
      <c r="D56" s="113"/>
      <c r="E56" s="113"/>
      <c r="F56" s="113"/>
      <c r="G56" s="113"/>
      <c r="H56" s="113"/>
      <c r="I56" s="113"/>
      <c r="J56" s="113"/>
      <c r="K56" s="113"/>
      <c r="L56" s="113"/>
      <c r="M56" s="113"/>
      <c r="N56" s="113"/>
      <c r="O56" s="113"/>
      <c r="P56" s="113"/>
      <c r="Q56" s="113"/>
      <c r="R56" s="113"/>
      <c r="S56" s="113"/>
      <c r="T56" s="113"/>
      <c r="U56" s="113"/>
    </row>
    <row r="57" spans="1:21" ht="24.75" customHeight="1">
      <c r="A57" s="11" t="s">
        <v>117</v>
      </c>
    </row>
    <row r="58" spans="1:21" ht="53.25" customHeight="1">
      <c r="A58" s="113" t="s">
        <v>123</v>
      </c>
      <c r="B58" s="113"/>
      <c r="C58" s="113"/>
      <c r="D58" s="113"/>
      <c r="E58" s="113"/>
      <c r="F58" s="113"/>
      <c r="G58" s="113"/>
      <c r="H58" s="113"/>
      <c r="I58" s="113"/>
      <c r="J58" s="113"/>
      <c r="K58" s="113"/>
      <c r="L58" s="113"/>
      <c r="M58" s="113"/>
      <c r="N58" s="113"/>
      <c r="O58" s="113"/>
      <c r="P58" s="113"/>
      <c r="Q58" s="113"/>
      <c r="R58" s="113"/>
      <c r="S58" s="113"/>
      <c r="T58" s="113"/>
      <c r="U58" s="113"/>
    </row>
    <row r="59" spans="1:21" ht="66.75" customHeight="1">
      <c r="A59" s="113" t="s">
        <v>124</v>
      </c>
      <c r="B59" s="113"/>
      <c r="C59" s="113"/>
      <c r="D59" s="113"/>
      <c r="E59" s="113"/>
      <c r="F59" s="113"/>
      <c r="G59" s="113"/>
      <c r="H59" s="113"/>
      <c r="I59" s="113"/>
      <c r="J59" s="113"/>
      <c r="K59" s="113"/>
      <c r="L59" s="113"/>
      <c r="M59" s="113"/>
      <c r="N59" s="113"/>
      <c r="O59" s="113"/>
      <c r="P59" s="113"/>
      <c r="Q59" s="113"/>
      <c r="R59" s="113"/>
      <c r="S59" s="113"/>
      <c r="T59" s="113"/>
      <c r="U59" s="113"/>
    </row>
    <row r="60" spans="1:21" ht="24.75" customHeight="1">
      <c r="A60" s="13" t="s">
        <v>172</v>
      </c>
      <c r="K60" s="109">
        <f>P4</f>
        <v>45970</v>
      </c>
      <c r="L60" s="109"/>
      <c r="M60" s="109"/>
      <c r="N60" s="109"/>
      <c r="O60" s="109"/>
      <c r="P60" s="109"/>
      <c r="Q60" s="109"/>
      <c r="R60" s="109"/>
      <c r="S60" s="109"/>
      <c r="T60" s="109"/>
      <c r="U60" s="109"/>
    </row>
    <row r="61" spans="1:21" ht="24.75" customHeight="1"/>
    <row r="62" spans="1:21" ht="24.75" customHeight="1">
      <c r="A62" s="112" t="s">
        <v>126</v>
      </c>
      <c r="B62" s="112"/>
      <c r="C62" s="112"/>
      <c r="D62" s="112"/>
      <c r="E62" s="112"/>
      <c r="F62" s="112"/>
      <c r="N62" s="112" t="s">
        <v>125</v>
      </c>
      <c r="O62" s="112"/>
      <c r="P62" s="112"/>
      <c r="Q62" s="112"/>
      <c r="R62" s="112"/>
      <c r="S62" s="112"/>
      <c r="T62" s="112"/>
      <c r="U62" s="112"/>
    </row>
    <row r="63" spans="1:21" ht="24.75" customHeight="1">
      <c r="A63" s="115" t="s">
        <v>78</v>
      </c>
      <c r="B63" s="115"/>
      <c r="C63" s="115"/>
      <c r="D63" s="115"/>
      <c r="E63" s="115"/>
      <c r="F63" s="115"/>
      <c r="N63" s="115" t="s">
        <v>158</v>
      </c>
      <c r="O63" s="115"/>
      <c r="P63" s="115"/>
      <c r="Q63" s="115"/>
      <c r="R63" s="115"/>
      <c r="S63" s="115"/>
      <c r="T63" s="115"/>
      <c r="U63" s="115"/>
    </row>
    <row r="64" spans="1:21" ht="24.75" customHeight="1"/>
    <row r="65" spans="1:21" ht="24.75" customHeight="1"/>
    <row r="66" spans="1:21" ht="24.75" customHeight="1"/>
    <row r="67" spans="1:21" ht="24.75" customHeight="1">
      <c r="A67" s="111" t="str">
        <f>G13</f>
        <v>Nguyễn Thị Minh</v>
      </c>
      <c r="B67" s="111"/>
      <c r="C67" s="111"/>
      <c r="D67" s="111"/>
      <c r="E67" s="111"/>
      <c r="F67" s="111"/>
      <c r="N67" s="112" t="s">
        <v>157</v>
      </c>
      <c r="O67" s="112"/>
      <c r="P67" s="112"/>
      <c r="Q67" s="112"/>
      <c r="R67" s="112"/>
      <c r="S67" s="112"/>
      <c r="T67" s="112"/>
      <c r="U67" s="112"/>
    </row>
    <row r="68" spans="1:21" ht="24.75" customHeight="1"/>
    <row r="69" spans="1:21" ht="24.75" customHeight="1"/>
    <row r="70" spans="1:21" ht="24.75" customHeight="1"/>
    <row r="71" spans="1:21" ht="24.75" customHeight="1"/>
    <row r="72" spans="1:21" ht="24.75" customHeight="1"/>
    <row r="73" spans="1:21" ht="24.75" customHeight="1"/>
    <row r="74" spans="1:21" ht="24.75" customHeight="1"/>
    <row r="75" spans="1:21" ht="24.75" customHeight="1"/>
    <row r="76" spans="1:21" ht="24.75" customHeight="1"/>
    <row r="77" spans="1:21" ht="24.75" customHeight="1"/>
    <row r="78" spans="1:21" ht="24.75" customHeight="1"/>
    <row r="79" spans="1:21" ht="24.75" customHeight="1"/>
    <row r="80" spans="1:21"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row r="93" ht="24.75" customHeight="1"/>
    <row r="94" ht="24.75" customHeight="1"/>
    <row r="95" ht="24.75" customHeight="1"/>
    <row r="96" ht="24.75" customHeight="1"/>
    <row r="97" ht="24.75" customHeight="1"/>
    <row r="98" ht="24.75" customHeight="1"/>
    <row r="99" ht="24.75" customHeight="1"/>
    <row r="100" ht="24.75" customHeight="1"/>
    <row r="101" ht="24.75" customHeight="1"/>
    <row r="102" ht="24.75" customHeight="1"/>
    <row r="103" ht="24.75" customHeight="1"/>
    <row r="104" ht="24.75" customHeight="1"/>
    <row r="105" ht="24.75" customHeight="1"/>
    <row r="106" ht="24.75" customHeight="1"/>
    <row r="107" ht="24.75" customHeight="1"/>
    <row r="108" ht="24.75" customHeight="1"/>
    <row r="109" ht="24.75" customHeight="1"/>
    <row r="110" ht="24.75" customHeight="1"/>
    <row r="111" ht="24.75" customHeight="1"/>
    <row r="112" ht="24.75" customHeight="1"/>
  </sheetData>
  <mergeCells count="28">
    <mergeCell ref="H1:U1"/>
    <mergeCell ref="H2:U2"/>
    <mergeCell ref="L4:O4"/>
    <mergeCell ref="P4:U4"/>
    <mergeCell ref="A7:U7"/>
    <mergeCell ref="A8:U8"/>
    <mergeCell ref="G13:K13"/>
    <mergeCell ref="N13:O13"/>
    <mergeCell ref="D14:I14"/>
    <mergeCell ref="L14:U14"/>
    <mergeCell ref="F16:O16"/>
    <mergeCell ref="D17:G17"/>
    <mergeCell ref="J17:M17"/>
    <mergeCell ref="D22:I22"/>
    <mergeCell ref="J22:L22"/>
    <mergeCell ref="M22:U22"/>
    <mergeCell ref="A67:F67"/>
    <mergeCell ref="N67:U67"/>
    <mergeCell ref="L35:O35"/>
    <mergeCell ref="A53:U53"/>
    <mergeCell ref="A56:U56"/>
    <mergeCell ref="A58:U58"/>
    <mergeCell ref="A59:U59"/>
    <mergeCell ref="K60:U60"/>
    <mergeCell ref="A62:F62"/>
    <mergeCell ref="N62:U62"/>
    <mergeCell ref="A63:F63"/>
    <mergeCell ref="N63:U63"/>
  </mergeCells>
  <dataValidations count="1">
    <dataValidation allowBlank="1" showInputMessage="1" showErrorMessage="1" promptTitle="NGAY HOP DONG" prompt="Nhập ngày hợp đồng vào ô này, nhập theo dạng dd/mm/yyyy" sqref="P4:U4" xr:uid="{69395B51-A4EC-44C6-8F6E-713196043090}"/>
  </dataValidations>
  <pageMargins left="0.51181102362204722" right="0.27559055118110237" top="0.26" bottom="0.39370078740157483" header="0.12" footer="0.31496062992125984"/>
  <pageSetup paperSize="9" scale="95" orientation="portrait" cellComments="asDisplayed"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E24C6-1EAF-4605-B2FE-31E1AB5F1846}">
  <dimension ref="A1"/>
  <sheetViews>
    <sheetView workbookViewId="0">
      <selection activeCell="A2" sqref="A2"/>
    </sheetView>
  </sheetViews>
  <sheetFormatPr defaultRowHeight="14.4"/>
  <sheetData>
    <row r="1" spans="1:1">
      <c r="A1" t="s">
        <v>185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Nhan Vien</vt:lpstr>
      <vt:lpstr>Hop Dong</vt:lpstr>
      <vt:lpstr>Thanh Ly</vt:lpstr>
      <vt:lpstr>In2025</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dc:creator>
  <cp:lastModifiedBy>Giang .</cp:lastModifiedBy>
  <cp:lastPrinted>2021-06-19T10:04:39Z</cp:lastPrinted>
  <dcterms:created xsi:type="dcterms:W3CDTF">2013-02-20T13:52:39Z</dcterms:created>
  <dcterms:modified xsi:type="dcterms:W3CDTF">2025-02-26T14:37:02Z</dcterms:modified>
</cp:coreProperties>
</file>